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TR" sheetId="1" r:id="rId4"/>
    <sheet state="visible" name="INFRACCIONES" sheetId="2" r:id="rId5"/>
    <sheet state="visible" name="MULTAS" sheetId="3" r:id="rId6"/>
  </sheets>
  <definedNames>
    <definedName localSheetId="1" name="JD_lcumplimien">INFRACCIONES!$C$7</definedName>
  </definedNames>
  <calcPr/>
  <extLst>
    <ext uri="GoogleSheetsCustomDataVersion1">
      <go:sheetsCustomData xmlns:go="http://customooxmlschemas.google.com/" r:id="rId7" roundtripDataSignature="AMtx7mhnj3ZajwKf/aeNpD+Vkm9TuVSj/Q=="/>
    </ext>
  </extLst>
</workbook>
</file>

<file path=xl/sharedStrings.xml><?xml version="1.0" encoding="utf-8"?>
<sst xmlns="http://schemas.openxmlformats.org/spreadsheetml/2006/main" count="710" uniqueCount="689">
  <si>
    <t>ANEXO 5 - DS 009-97-SA</t>
  </si>
  <si>
    <t xml:space="preserve">VERSIÓN ACTUAL </t>
  </si>
  <si>
    <t>VERSIÓN A PARTIR DEL 3/07/22</t>
  </si>
  <si>
    <t>LEYENDA</t>
  </si>
  <si>
    <t>Se incorpora</t>
  </si>
  <si>
    <t>CIIU REV. 3</t>
  </si>
  <si>
    <t xml:space="preserve">CIIU REV. 2 </t>
  </si>
  <si>
    <t>ACTIVIDAD</t>
  </si>
  <si>
    <t>CIIU 4</t>
  </si>
  <si>
    <t>Se modifica</t>
  </si>
  <si>
    <t>122 EXTRACCION DE MADERA.</t>
  </si>
  <si>
    <t>Operación de viveros de árboles, con excepción de los viveros de árboles del bosque.</t>
  </si>
  <si>
    <t>Se mantiene</t>
  </si>
  <si>
    <t>0200     3</t>
  </si>
  <si>
    <t>1220     00   Extracción de madera.</t>
  </si>
  <si>
    <t>Actividades de herraje</t>
  </si>
  <si>
    <t>Rojo</t>
  </si>
  <si>
    <t>Contraste</t>
  </si>
  <si>
    <t>130 PESCA</t>
  </si>
  <si>
    <t>Actividades poscosecha (desmotado de algodón)</t>
  </si>
  <si>
    <t>0500     1 </t>
  </si>
  <si>
    <t>1301     02 Pesca de altura y pesca costera.</t>
  </si>
  <si>
    <t>Caza ordinaria y mediante trampas y actividades de servicios conexas, Captura en tierra de mamíferos marinos, como morsas y focas.</t>
  </si>
  <si>
    <t>0500     2</t>
  </si>
  <si>
    <t>1302     03 Pesca en aguas interiores; criaderos de peces y estanques cultivados;  actividades de servicios de pesca.</t>
  </si>
  <si>
    <t>Silvicultura y otras actividades forestales</t>
  </si>
  <si>
    <t>0122     3</t>
  </si>
  <si>
    <t>1302     01 Cría de ranas.             </t>
  </si>
  <si>
    <t>Extracción de madera.</t>
  </si>
  <si>
    <t xml:space="preserve">0150     2 </t>
  </si>
  <si>
    <t>1301     01 Captura de mamíferos marinos</t>
  </si>
  <si>
    <t>Servicios de apoyo a la silvicultura</t>
  </si>
  <si>
    <t>0150     3</t>
  </si>
  <si>
    <t>1302     02   Captura de animales en aguas interiores     (por ejemplo, ranas)</t>
  </si>
  <si>
    <t>Pesca marítima</t>
  </si>
  <si>
    <t>210 EXPLOTACION DE MINAS DE CARBON</t>
  </si>
  <si>
    <t>Pesca de agua dulce</t>
  </si>
  <si>
    <t>2100     1 </t>
  </si>
  <si>
    <t>1010     01    Extracción  y  aglomeración  de  carbón de piedra.</t>
  </si>
  <si>
    <t>Acuicultura marina</t>
  </si>
  <si>
    <t>2100     2</t>
  </si>
  <si>
    <r>
      <rPr>
        <rFont val="Arial"/>
        <color theme="1"/>
        <sz val="10.0"/>
      </rPr>
      <t xml:space="preserve">1020     01 Extracción </t>
    </r>
    <r>
      <rPr>
        <rFont val="Arial"/>
        <color rgb="FFFF0000"/>
        <sz val="10.0"/>
      </rPr>
      <t>y aglomeración</t>
    </r>
    <r>
      <rPr>
        <rFont val="Arial"/>
        <color rgb="FF333333"/>
        <sz val="10.0"/>
      </rPr>
      <t xml:space="preserve"> de lignito.</t>
    </r>
  </si>
  <si>
    <r>
      <rPr>
        <rFont val="Arial"/>
        <color rgb="FFFF0000"/>
        <sz val="10.0"/>
      </rPr>
      <t>Cría de reptiles</t>
    </r>
    <r>
      <rPr>
        <rFont val="Arial"/>
        <color rgb="FF333333"/>
        <sz val="10.0"/>
      </rPr>
      <t xml:space="preserve"> y ranas acuáticas </t>
    </r>
    <r>
      <rPr>
        <rFont val="Arial"/>
        <color rgb="FFFF0000"/>
        <sz val="10.0"/>
      </rPr>
      <t>en cuencas marítimas.</t>
    </r>
  </si>
  <si>
    <t>220 PRODUCCION DE PETROLEO CRUDO Y GAS NATURAL</t>
  </si>
  <si>
    <t>Acuicultura de agua dulce</t>
  </si>
  <si>
    <t>1010     2</t>
  </si>
  <si>
    <t>2200     01 Gasificación in situ del carbón.</t>
  </si>
  <si>
    <t>Extracción de carbón de piedra</t>
  </si>
  <si>
    <t>1110     0 </t>
  </si>
  <si>
    <t>2200     02 Extracción de Petróleo crudo y gas natural</t>
  </si>
  <si>
    <t>Extracción de lignito</t>
  </si>
  <si>
    <t>230 EXTRACCION DE MINERALES METALICOS</t>
  </si>
  <si>
    <r>
      <rPr>
        <rFont val="Arial"/>
        <color rgb="FF333333"/>
        <sz val="10.0"/>
      </rPr>
      <t>Extracción d</t>
    </r>
    <r>
      <rPr>
        <rFont val="Arial"/>
        <color rgb="FF333333"/>
        <sz val="10.0"/>
      </rPr>
      <t>e petróleo crudo</t>
    </r>
  </si>
  <si>
    <t>1200     0</t>
  </si>
  <si>
    <t>2302     01  Extracción de minerales de uranio y torio.</t>
  </si>
  <si>
    <t>Extracción de gas natural</t>
  </si>
  <si>
    <t>1310     0</t>
  </si>
  <si>
    <t>2301    00  Extracción de minerales de hierro</t>
  </si>
  <si>
    <t>Extracción de minerales de hierro</t>
  </si>
  <si>
    <t>1320     0</t>
  </si>
  <si>
    <t>2302     02 Extracción de  minerales  metalíferos  no ferrosos, excepto los minerales de uranio y torio.</t>
  </si>
  <si>
    <t>Extracción de minerales de uranio y torio</t>
  </si>
  <si>
    <t>290 EXTRACCION DE OTROS MATERIALES.</t>
  </si>
  <si>
    <t>Extracción de otros minerales metalíferos no ferrosos.</t>
  </si>
  <si>
    <t>1030     1</t>
  </si>
  <si>
    <r>
      <rPr>
        <rFont val="Arial"/>
        <color theme="1"/>
        <sz val="10.0"/>
      </rPr>
      <t xml:space="preserve">2909     01Extracción </t>
    </r>
    <r>
      <rPr>
        <rFont val="Arial"/>
        <color rgb="FFFF0000"/>
        <sz val="10.0"/>
      </rPr>
      <t xml:space="preserve">y aglomeración </t>
    </r>
    <r>
      <rPr>
        <rFont val="Arial"/>
        <color rgb="FF333333"/>
        <sz val="10.0"/>
      </rPr>
      <t>de turba.</t>
    </r>
  </si>
  <si>
    <t>Extracción de piedra, arena y arcilla (Extracción, talla sin labrar y aserrado de piedra de construcción, como mármol, granito, arenisca, etcétera)</t>
  </si>
  <si>
    <t>1410     1</t>
  </si>
  <si>
    <t>2909     01 Extracción  de piedra de construcción y de piedra de tallas sin labrar; de arcilla para las industrias de la cerámica y los productos refractarios; y de talco, dolomita, arena y grava.</t>
  </si>
  <si>
    <t>1410     2</t>
  </si>
  <si>
    <t xml:space="preserve"> 2909     02 Extracción de yeso y anhidrita.</t>
  </si>
  <si>
    <t>Extracción de minerales para la fabricación de abonos y productos químicos</t>
  </si>
  <si>
    <t>1421     0</t>
  </si>
  <si>
    <t>2902     00     Extracción de minerales para la                       fabricación de abonos y productos químicos.</t>
  </si>
  <si>
    <t>Extracción de turba</t>
  </si>
  <si>
    <t>1422     0</t>
  </si>
  <si>
    <t xml:space="preserve"> 2903     00     Extracción de sal.</t>
  </si>
  <si>
    <t>Extracción de sal</t>
  </si>
  <si>
    <t>1429     1</t>
  </si>
  <si>
    <t>2901     02     Extracción de feldespato.</t>
  </si>
  <si>
    <r>
      <rPr>
        <rFont val="Arial"/>
        <color rgb="FF333333"/>
        <sz val="10.0"/>
      </rPr>
      <t xml:space="preserve">Explotación de </t>
    </r>
    <r>
      <rPr>
        <rFont val="Arial"/>
        <color rgb="FFFF0000"/>
        <sz val="10.0"/>
      </rPr>
      <t>otras</t>
    </r>
    <r>
      <rPr>
        <rFont val="Arial"/>
        <color rgb="FF333333"/>
        <sz val="10.0"/>
      </rPr>
      <t xml:space="preserve"> minas y canteras n.c.p. (Materiales abrasivos, asbesto, polvo de fósiles silíceos, grafito natural, esteatita (talco), feldespato, etcétera)</t>
    </r>
  </si>
  <si>
    <t>1429     2</t>
  </si>
  <si>
    <r>
      <rPr>
        <rFont val="Arial"/>
        <color theme="1"/>
        <sz val="10.0"/>
      </rPr>
      <t>2909     03     </t>
    </r>
    <r>
      <rPr>
        <rFont val="Arial"/>
        <color theme="1"/>
        <sz val="10.0"/>
      </rPr>
      <t>Explotación de minas y canteras</t>
    </r>
    <r>
      <rPr>
        <rFont val="Arial"/>
        <color rgb="FF333333"/>
        <sz val="10.0"/>
      </rPr>
      <t xml:space="preserve"> de asbesto, mica, cuarzo, piedras preciosas,materiales abrasivos, asfalto, betún y materiales abrasivos, asfalto, betún y otros minerales no metálicos n.c.p.</t>
    </r>
  </si>
  <si>
    <t>314 INDUSTRIA DEL TABACO</t>
  </si>
  <si>
    <t>Licuefacción y regasificación de gas natural (en el sitio de la mina).</t>
  </si>
  <si>
    <t>1600     0</t>
  </si>
  <si>
    <t>3140     00     Elaboración de productos de tabaco</t>
  </si>
  <si>
    <t>321 FABRICACION DE TEXTILES</t>
  </si>
  <si>
    <t>Actividades de servicios relacionadas con la extracción de petróleo y gas, excepto las actividades de prospección.</t>
  </si>
  <si>
    <t>0140     3</t>
  </si>
  <si>
    <t>3211     01     Desmotado de algodón.</t>
  </si>
  <si>
    <t>Servicios de apoyo para la extracción del carbón de piedra (antracita).</t>
  </si>
  <si>
    <t>1730     0</t>
  </si>
  <si>
    <t>3213     00     Fabricación de tejidos y artículos de punto y ganchillo.</t>
  </si>
  <si>
    <t>Servicios de apoyo para la extracción minera de lignito.</t>
  </si>
  <si>
    <t xml:space="preserve">1820     1 </t>
  </si>
  <si>
    <t>3219     02     Fabricación de pieles artificiales; crin de caballo.</t>
  </si>
  <si>
    <t>Servicios de apoyo para la extracción minera del uranio y del torio.</t>
  </si>
  <si>
    <t>2430     1</t>
  </si>
  <si>
    <t>3211     05     Fabricación   de   hilados   de   filamentos sintéticos. (hilatura y tejedura de fibras artificiales compradas)</t>
  </si>
  <si>
    <t>Servicios de apoyo para la extracción de mineral de hierro.</t>
  </si>
  <si>
    <t>2520     1</t>
  </si>
  <si>
    <t>3212     02     Fabricación  de  productos  de  tejidos  de plástico,  excepto  prendas  de  vestir  (por ejemplo, bolsas y artículos para el hogar)</t>
  </si>
  <si>
    <t>Servicios de apoyo para la extracción minera de otros minerales metálicos.</t>
  </si>
  <si>
    <t>2610     1</t>
  </si>
  <si>
    <t>3211     06     Fabricación de hilados de fibra de vidrio</t>
  </si>
  <si>
    <t>Servicios de apoyo para la extracción minera de turba.</t>
  </si>
  <si>
    <t>3720     1  </t>
  </si>
  <si>
    <t>3219     04     Reciclamiento de fibras textiles.</t>
  </si>
  <si>
    <t>Elaboración de productos de tabaco</t>
  </si>
  <si>
    <t xml:space="preserve">1711     0 </t>
  </si>
  <si>
    <r>
      <rPr>
        <rFont val="Arial"/>
        <color theme="1"/>
        <sz val="10.0"/>
      </rPr>
      <t xml:space="preserve"> 3211     02     Preparación de hilatura de fibras textiles;                        </t>
    </r>
    <r>
      <rPr>
        <rFont val="Arial"/>
        <color rgb="FFFF0000"/>
        <sz val="10.0"/>
      </rPr>
      <t>tejedura de productos textiles.</t>
    </r>
  </si>
  <si>
    <t>Fabricación de tejidos de punto y ganchillo</t>
  </si>
  <si>
    <t xml:space="preserve">1712     0  </t>
  </si>
  <si>
    <t>3211     03     Acabado de productos textiles.</t>
  </si>
  <si>
    <t>Fabricación de artículos confeccionados con textiles de tejidos comprados.</t>
  </si>
  <si>
    <t xml:space="preserve">1721     0  </t>
  </si>
  <si>
    <t>3212     01     Fabricación de artículos confeccionados de
materiales textiles, excepto prendas de vestir.</t>
  </si>
  <si>
    <t>Fabricación de tapices y alfombras</t>
  </si>
  <si>
    <t xml:space="preserve">1722     0 </t>
  </si>
  <si>
    <t>3214     00     Fabricación de tapices alfombras.</t>
  </si>
  <si>
    <t>Fabricación de cuerdas, cordeles, bramantes y redes</t>
  </si>
  <si>
    <t>1723     0</t>
  </si>
  <si>
    <t>3215     00     Fabricación de cuerdas, cordeles, bramantes y
redes.</t>
  </si>
  <si>
    <t>Fabricación de tejidos estrechos, etiquetas, arreglos ornamentales, fieltro, tules, hilados metalizados y similares, tejido de cuerda de neumáticos, tejidos tratados o recubiertos, tablas de lienzo de artistas, cordones de zapatos de textiles y diversos artículos textiles.</t>
  </si>
  <si>
    <t xml:space="preserve">1729     1 </t>
  </si>
  <si>
    <t>3211     04     Fabricación de tejidos estrechos, trencillas y tules</t>
  </si>
  <si>
    <t>Fabricación de artículos de piel</t>
  </si>
  <si>
    <t xml:space="preserve">1729     2 </t>
  </si>
  <si>
    <t>3219     01     Fabricación de tejidos de uso industrial, incluso mechas; productos textiles n.c.p. (por ejemplo, fieltro, tejidos bañados y laminados y lienzos para pintores).</t>
  </si>
  <si>
    <t>3699     1</t>
  </si>
  <si>
    <t xml:space="preserve"> 3219     03     Fabricación de linóleo y otros materiales duro para revestir pisos.</t>
  </si>
  <si>
    <t>322 INDUSTRIA DEL CUERO Y PRODUCTOS DE CUERO
SUCEDANEOS DEL CUERO.</t>
  </si>
  <si>
    <r>
      <rPr>
        <rFont val="Arial"/>
        <color rgb="FF333333"/>
        <sz val="10.0"/>
      </rPr>
      <t xml:space="preserve">Adobo y teñido de pieles, </t>
    </r>
    <r>
      <rPr>
        <rFont val="Arial"/>
        <color rgb="FFFF0000"/>
        <sz val="10.0"/>
      </rPr>
      <t>fabricación de pieles artificiales</t>
    </r>
    <r>
      <rPr>
        <rFont val="Arial"/>
        <color rgb="FF333333"/>
        <sz val="10.0"/>
      </rPr>
      <t>.</t>
    </r>
  </si>
  <si>
    <t>1820     3</t>
  </si>
  <si>
    <t>3232     00     Industria de adobo y teñido de pieles.</t>
  </si>
  <si>
    <t>Curtido y adobo de cueros.</t>
  </si>
  <si>
    <t>1911     0</t>
  </si>
  <si>
    <t>3231     00     Curtido de adobo de cueros.</t>
  </si>
  <si>
    <r>
      <rPr>
        <rFont val="Arial"/>
        <color rgb="FF333333"/>
        <sz val="10.0"/>
      </rPr>
      <t xml:space="preserve">Fabricación de maletas y otros productos de cuero, </t>
    </r>
    <r>
      <rPr>
        <rFont val="Arial"/>
        <color rgb="FFFF0000"/>
        <sz val="10.0"/>
      </rPr>
      <t>con excepción de cordones de zapatos, fustas y cinturones de seguridad de reparadores de línea y cinturones similares.</t>
    </r>
  </si>
  <si>
    <t xml:space="preserve">1912     0 </t>
  </si>
  <si>
    <t>3233     01     Fabricación de meletas, bolsos de mano y artículos similares, y de artículos de talabartería y guamicionería.</t>
  </si>
  <si>
    <t>3699     2</t>
  </si>
  <si>
    <t>3233     02     Fabricación de látigos y fustas.</t>
  </si>
  <si>
    <r>
      <rPr>
        <rFont val="Arial"/>
        <color rgb="FF333333"/>
        <sz val="10.0"/>
      </rPr>
      <t>Fabricación de látigos y fustas</t>
    </r>
    <r>
      <rPr>
        <rFont val="Arial"/>
        <color rgb="FFFF0000"/>
        <sz val="10.0"/>
      </rPr>
      <t xml:space="preserve"> para equipación de caballos.</t>
    </r>
  </si>
  <si>
    <t>331 INDUSTRIA DE LA MADERA Y PRODUCTOS DE MADERA Y CORCHO</t>
  </si>
  <si>
    <t>Fabricación de cordones de zapatos de cuero.</t>
  </si>
  <si>
    <t xml:space="preserve">1920     2 </t>
  </si>
  <si>
    <t>3319     01     Fabricación de calzado confeccionado totalmente de madera.</t>
  </si>
  <si>
    <t>Fabricación de calzado</t>
  </si>
  <si>
    <t>2010     1</t>
  </si>
  <si>
    <r>
      <rPr>
        <rFont val="Arial"/>
        <color theme="1"/>
        <sz val="10.0"/>
      </rPr>
      <t>3311     01     Aserrado y acepilladura de madera,</t>
    </r>
    <r>
      <rPr>
        <rFont val="Arial"/>
        <color rgb="FFFF0000"/>
        <sz val="10.0"/>
      </rPr>
      <t xml:space="preserve"> incluso subproductos; fabricación de tabletas para la ensambladura de pisos de madera y de traviesas de madera para vías ferreas; preservación de la madera.</t>
    </r>
  </si>
  <si>
    <t>Aserrado y acepilladura de madera</t>
  </si>
  <si>
    <t>2010     2</t>
  </si>
  <si>
    <t>3319     02     Fabricación de madera en polvo y aserrín.</t>
  </si>
  <si>
    <r>
      <rPr>
        <rFont val="Arial"/>
        <color rgb="FF333333"/>
        <sz val="10.0"/>
      </rPr>
      <t>Fabricación de hojas de madera para enchapado</t>
    </r>
    <r>
      <rPr>
        <rFont val="Arial"/>
        <color rgb="FFFF0000"/>
        <sz val="10.0"/>
      </rPr>
      <t xml:space="preserve"> y tableros a base de madera</t>
    </r>
  </si>
  <si>
    <t>2021     1</t>
  </si>
  <si>
    <t>3311     02     Fabricación de hojas de madera para enchapado, tableros contrachapados, tableros laminados y tableros con partículas.</t>
  </si>
  <si>
    <t>Fabricación de partes y piezas de carpintería para edificios y construcciones.</t>
  </si>
  <si>
    <t xml:space="preserve">2022     0 </t>
  </si>
  <si>
    <r>
      <rPr>
        <rFont val="Arial"/>
        <color theme="1"/>
        <sz val="10.0"/>
      </rPr>
      <t xml:space="preserve"> 3311     03     Fabricación de partes y piezas de carpintería                        para edificios</t>
    </r>
    <r>
      <rPr>
        <rFont val="Arial"/>
        <color theme="1"/>
        <sz val="10.0"/>
      </rPr>
      <t xml:space="preserve"> y construcciones.</t>
    </r>
  </si>
  <si>
    <t>2023     1</t>
  </si>
  <si>
    <t xml:space="preserve"> 3311     04     Fabricación de productos de tonelería de madera.</t>
  </si>
  <si>
    <t>Fabricación de recipientes de madera</t>
  </si>
  <si>
    <t>2023     2</t>
  </si>
  <si>
    <r>
      <rPr>
        <rFont val="Arial"/>
        <color theme="1"/>
        <sz val="10.0"/>
      </rPr>
      <t xml:space="preserve">F3312     01    </t>
    </r>
    <r>
      <rPr>
        <rFont val="Arial"/>
        <color theme="1"/>
        <sz val="10.0"/>
      </rPr>
      <t xml:space="preserve"> Fabricación de cajas, jaulas, barriles</t>
    </r>
    <r>
      <rPr>
        <rFont val="Arial"/>
        <color rgb="FFFF0000"/>
        <sz val="10.0"/>
      </rPr>
      <t xml:space="preserve"> y otros
recipientes de madera.</t>
    </r>
  </si>
  <si>
    <t>Fabricación de partes de calzado de madera (por ejemplo, tacos).</t>
  </si>
  <si>
    <t>2029     1</t>
  </si>
  <si>
    <t>3312     02     Fabricación de materiales trenzables, cestas y
otros artículos de caña y materiales trenzables.</t>
  </si>
  <si>
    <t>2029     2</t>
  </si>
  <si>
    <t>3319     03     Procesamiento de corcho; fabricación de productos
de corcho; pequeños artículos de madera, como herramientas, utensilios de uso doméstico, omamentos, joyeros y estuches; artículos de madera n.c.p.</t>
  </si>
  <si>
    <t>Fabricación de diversos productos de madera, leña, etc.</t>
  </si>
  <si>
    <t>351 FABRICACION DE SUSTANCIAS QUIMICAS     INDUSTRIALES</t>
  </si>
  <si>
    <t>Preparación e hilatura de fibras textiles.</t>
  </si>
  <si>
    <t xml:space="preserve">2330     0 </t>
  </si>
  <si>
    <t>3511     01     Elaboración de combustible nuclear.</t>
  </si>
  <si>
    <t>Acabado de productos textiles.</t>
  </si>
  <si>
    <t xml:space="preserve">2411     0 </t>
  </si>
  <si>
    <t>3511     02     Fabricación de sustancias químicas básicas, excepto y compuestos del nitrógeno.</t>
  </si>
  <si>
    <t>Impermeabilizado y revestido de textiles.</t>
  </si>
  <si>
    <t>2412     1</t>
  </si>
  <si>
    <t>3511     03     Fabricación de productos de la industria de abonos nitrogenados (ácido nítrico, amoniaco, nitrato de potasio, urea</t>
  </si>
  <si>
    <t>Impermeabilizado de prendas de vestir.</t>
  </si>
  <si>
    <t>2412     2</t>
  </si>
  <si>
    <r>
      <rPr>
        <rFont val="Arial"/>
        <color theme="1"/>
        <sz val="10.0"/>
      </rPr>
      <t xml:space="preserve">3512     01     Fabricación de abonos nitrogenados, </t>
    </r>
    <r>
      <rPr>
        <rFont val="Arial"/>
        <color rgb="FFFF0000"/>
        <sz val="10.0"/>
      </rPr>
      <t>fosfatados y potásicos puros, mixtos, compuestos y complejos.</t>
    </r>
  </si>
  <si>
    <t>Impresión en metales</t>
  </si>
  <si>
    <t xml:space="preserve">2413     0 </t>
  </si>
  <si>
    <r>
      <rPr>
        <rFont val="Arial"/>
        <color theme="1"/>
        <sz val="10.0"/>
      </rPr>
      <t xml:space="preserve"> 3513     01     Fabricaión de plásticos en formas primarias</t>
    </r>
    <r>
      <rPr>
        <rFont val="Arial"/>
        <color rgb="FFFF0000"/>
        <sz val="10.0"/>
      </rPr>
      <t xml:space="preserve"> y de acucho sintético.</t>
    </r>
  </si>
  <si>
    <t>Producción de brea y coque de brea.</t>
  </si>
  <si>
    <t xml:space="preserve">2421     0  </t>
  </si>
  <si>
    <t>3512     02     Fabricación de plaguicidas y otros productos químicos de uso agropecuario</t>
  </si>
  <si>
    <t>Fabricación de productos de hornos de coque</t>
  </si>
  <si>
    <t>2429     2</t>
  </si>
  <si>
    <t>3511     04     Fabricación de carbón activado; preparados                       anticongelantes; productos químicos de uso industrial y en laboratorios</t>
  </si>
  <si>
    <t>Fabricación de briquetas de carbón de piedra (antracita).</t>
  </si>
  <si>
    <t>2430     2</t>
  </si>
  <si>
    <t>3513     02     Fabricación de fibras discontinuas y estopas de filamentos artificiales, excepto vidrio</t>
  </si>
  <si>
    <t>Fabricación de briquetas de lignito.</t>
  </si>
  <si>
    <t>2519     1</t>
  </si>
  <si>
    <t xml:space="preserve"> 3513     03     Fabricación de productos de acucho sintético en
 formas básicas; planchas, varillas, tubos, etc.</t>
  </si>
  <si>
    <t>Fabricación de productos de la refinación del petróleo.</t>
  </si>
  <si>
    <t xml:space="preserve">2520     2 </t>
  </si>
  <si>
    <t>3513     04     Fabricación de productos de plástico en formas básicas; planchas, varillas, tubos,etc.</t>
  </si>
  <si>
    <t>Enriquecimiento de minerales de uranio y torio.</t>
  </si>
  <si>
    <t>352 FABRICACION DE OTROS PRODUCTOS QUIMICOS</t>
  </si>
  <si>
    <t>Fabricación de productos químicos básicos.</t>
  </si>
  <si>
    <t xml:space="preserve">2422     1 </t>
  </si>
  <si>
    <t>3521     00     Fabricación de pinturas, barnices y lacas.</t>
  </si>
  <si>
    <t>Fabricación de abonos y compuestos de nitrógeno</t>
  </si>
  <si>
    <t>2422     2</t>
  </si>
  <si>
    <t>3529     01     Fabricación de tintas de imprenta.</t>
  </si>
  <si>
    <t>Fabricación de plásticos y caucho sintético en formas primarias</t>
  </si>
  <si>
    <t>2423     1</t>
  </si>
  <si>
    <t>3522     00     Fabricación de drogas y medicamentos.</t>
  </si>
  <si>
    <t>Fabricación de plaguicidas y otros productos químicos de uso agropecuario</t>
  </si>
  <si>
    <t xml:space="preserve">2424     1  </t>
  </si>
  <si>
    <t>3523     00     Fabricación de jabones y preparados para limpiar, perfume, cosméticos y otros preparados de tocador.</t>
  </si>
  <si>
    <r>
      <rPr>
        <rFont val="Arial"/>
        <color rgb="FF333333"/>
        <sz val="10.0"/>
      </rPr>
      <t xml:space="preserve">Fabricación de pinturas, barnices </t>
    </r>
    <r>
      <rPr>
        <rFont val="Arial"/>
        <color rgb="FFFF0000"/>
        <sz val="10.0"/>
      </rPr>
      <t>y productos de revestimiento similares, tintas de imprenta y masillas</t>
    </r>
  </si>
  <si>
    <t>2424     2</t>
  </si>
  <si>
    <t>3529     02     Fabricación de bruñidores para muebles, metales,etc.; ceras, preparados desodorantes.</t>
  </si>
  <si>
    <t>Fabricación de jabones y detergentes, preparados para limpiar y pulir, perfumes y preparados de tocador</t>
  </si>
  <si>
    <t>2429     3</t>
  </si>
  <si>
    <t>3529     03     Fabricación de tintas para escribir y dibujar;
productos de gelatina; productos fotoquímicos; placas y películas; películas sensibilizadas sin impresiones y materiales vigentes de
reproducción</t>
  </si>
  <si>
    <t>Fabricación de otros productos químicos, excepto los fósforos, sal procesada.</t>
  </si>
  <si>
    <t>2927     1</t>
  </si>
  <si>
    <t>3529     04     Fabricación de explosivos y municones.</t>
  </si>
  <si>
    <t>Fabricación de fibras artificiales</t>
  </si>
  <si>
    <t>3699     3</t>
  </si>
  <si>
    <t>3529     05     Fabricación de velas y fósforos.</t>
  </si>
  <si>
    <t>Fabricación de sustancias radiactivas para diagnóstico in vivo.</t>
  </si>
  <si>
    <t>353 REFINERIAS DE PETROLEO.</t>
  </si>
  <si>
    <t>Fabricación de productos farmacéuticos, sustancias químicas medicinales y productos botánicos de uso farmacéutico</t>
  </si>
  <si>
    <t>2320     1</t>
  </si>
  <si>
    <t>3530     00     Refinerias de petróleo.</t>
  </si>
  <si>
    <t>Fabricación de botas y tacones de caucho; plantillas y otras partes del calzado, de caucho.</t>
  </si>
  <si>
    <t>354 FABRICACION DE PRODUCTOS DERIVADOS DEL
PETROLEO Y DEL CARBON</t>
  </si>
  <si>
    <t>1010     3</t>
  </si>
  <si>
    <r>
      <rPr>
        <rFont val="Arial"/>
        <color theme="1"/>
        <sz val="10.0"/>
      </rPr>
      <t xml:space="preserve">3540     01     Fabricación de briquetas de carbón de piedra </t>
    </r>
    <r>
      <rPr>
        <rFont val="Arial"/>
        <color rgb="FFFF0000"/>
        <sz val="10.0"/>
      </rPr>
      <t>en
la mínima o con carbón comprado.</t>
    </r>
  </si>
  <si>
    <t>1020     2</t>
  </si>
  <si>
    <r>
      <rPr>
        <rFont val="Arial"/>
        <color theme="1"/>
        <sz val="10.0"/>
      </rPr>
      <t xml:space="preserve">3540     02     Fabricación de briquetas de lignito </t>
    </r>
    <r>
      <rPr>
        <rFont val="Arial"/>
        <color rgb="FFFF0000"/>
        <sz val="10.0"/>
      </rPr>
      <t>en la mina o con carbón comprado.</t>
    </r>
  </si>
  <si>
    <t>Fabricación de caucho y productos de caucho.</t>
  </si>
  <si>
    <t>2310     0</t>
  </si>
  <si>
    <t>3540     03     Fabricación de productos de homo de coque.</t>
  </si>
  <si>
    <t>Fabricación de productos plásticos.</t>
  </si>
  <si>
    <t>2320     2</t>
  </si>
  <si>
    <r>
      <rPr>
        <rFont val="Arial"/>
        <color theme="1"/>
        <sz val="10.0"/>
      </rPr>
      <t xml:space="preserve"> 3540     04     Fabricación de productos de refinación del
petróleo </t>
    </r>
    <r>
      <rPr>
        <rFont val="Arial"/>
        <color rgb="FFFF0000"/>
        <sz val="10.0"/>
      </rPr>
      <t>con materiales comprados.</t>
    </r>
  </si>
  <si>
    <t>Fabricación de productos de plástico. Fabricación de cubrimientos resistentes para pisos, como los de vinilo, linóleo, etcétera. Fabricación de piedra artificial (por ejemplo, mármol artificial).</t>
  </si>
  <si>
    <t xml:space="preserve">2699     2  </t>
  </si>
  <si>
    <t xml:space="preserve"> 3540     05     Fabricación de productos de asfalto.</t>
  </si>
  <si>
    <t>356 FABRICACION DE PRODUCTOS PLASTICOS</t>
  </si>
  <si>
    <t>Fabricación de partes de calzado de plástico</t>
  </si>
  <si>
    <t>1920     5</t>
  </si>
  <si>
    <t>3560     01     Fabricación de calzado de plástico.</t>
  </si>
  <si>
    <t>Fabricación de vidrio y productos de vidrio</t>
  </si>
  <si>
    <t>2520     3</t>
  </si>
  <si>
    <t>3560     02     Fabricacion de articulos de plástico n.c.p.
(vajila de mesa, baldosas, materiales de construccion, etc.)</t>
  </si>
  <si>
    <t>Fabricación de productos refractarios</t>
  </si>
  <si>
    <t xml:space="preserve">3610     2  </t>
  </si>
  <si>
    <t>3560     03     Fabricación de muebles de plástico.</t>
  </si>
  <si>
    <t>Fabricación de accesorios sanitarios de cerámica.</t>
  </si>
  <si>
    <t>2691     0</t>
  </si>
  <si>
    <t>3510     00     Fabricación de productos de cerámica refractaria
para uso no estructural (artículos de alfareria, loza, etc.)</t>
  </si>
  <si>
    <t>Fabricación de productos de arcilla y cerámica no refractarias para uso estructural.</t>
  </si>
  <si>
    <t xml:space="preserve">362 FABRICACION DE VIDRIO Y PRODUCTOS DE VIDRIO.
    </t>
  </si>
  <si>
    <t>Fabricación de otros productos de porcelana y de cerámica</t>
  </si>
  <si>
    <t>2610     2</t>
  </si>
  <si>
    <t>3520     01     Fabricación de vidrio y productos de vidrio.</t>
  </si>
  <si>
    <t>Fabricación de cemento, cal y yeso</t>
  </si>
  <si>
    <t xml:space="preserve">3190     1 </t>
  </si>
  <si>
    <t>3620     02     Fabricación de piezas aislantes de vidrio.</t>
  </si>
  <si>
    <t>Fabricación de artículos de hormigón, cemento y yeso</t>
  </si>
  <si>
    <t>369 FABRICACION DE OTROS PRODUCTOS MINERALES NO METALICOS.</t>
  </si>
  <si>
    <t>Corte, talla y acabado de la piedra</t>
  </si>
  <si>
    <t>1030     2</t>
  </si>
  <si>
    <t>3699     01     Fabricación de briquetas de turba (fuera de la turbera)</t>
  </si>
  <si>
    <t>Fabricación de otros productos minerales no metálicos n.c.p.</t>
  </si>
  <si>
    <t>2610     3</t>
  </si>
  <si>
    <t>3699     02     Fabricación de lana de vidrio.</t>
  </si>
  <si>
    <t>Industrias básicas de hierro y acero</t>
  </si>
  <si>
    <t>2692     1</t>
  </si>
  <si>
    <t>3691     03     Fabricación de productos de arcilla refractaria.</t>
  </si>
  <si>
    <t>Producción de uranio metálico de pechblenda u otrosminerales, fundición y refinación de uranio.</t>
  </si>
  <si>
    <t xml:space="preserve">2692     2 </t>
  </si>
  <si>
    <r>
      <rPr>
        <rFont val="Arial"/>
        <color theme="1"/>
        <sz val="10.0"/>
      </rPr>
      <t xml:space="preserve">3699     03     Fabricación de productos </t>
    </r>
    <r>
      <rPr>
        <rFont val="Arial"/>
        <color rgb="FFFF0000"/>
        <sz val="10.0"/>
      </rPr>
      <t>refractarios sin                  contenido de arcilla.</t>
    </r>
  </si>
  <si>
    <t xml:space="preserve">2693     0 </t>
  </si>
  <si>
    <t>3691     02     Fabricación de productos de arcilla y cerámica no refractarias para uso estructural.</t>
  </si>
  <si>
    <t>Fabricación de productos primarios de metales preciosos y metales no ferrosos</t>
  </si>
  <si>
    <t>2694     0</t>
  </si>
  <si>
    <t>3692     00     Fabricación de cemento, cal y yeso.</t>
  </si>
  <si>
    <t>Fundición de hierro y acero.</t>
  </si>
  <si>
    <t>2695     0</t>
  </si>
  <si>
    <t>3699     04     Fabricación de artículos de hormigón, cemento
y yeso.</t>
  </si>
  <si>
    <t>Fabricación de tubos, tuberías y accesorios de hierro fundido o de acero fundido, tubos y caños de acero sin costura por fundición centrífuga.</t>
  </si>
  <si>
    <t>2696     0</t>
  </si>
  <si>
    <r>
      <rPr>
        <rFont val="Arial"/>
        <color theme="1"/>
        <sz val="10.0"/>
      </rPr>
      <t xml:space="preserve">3699     05     Corte, tallado y acabado de la piedra </t>
    </r>
    <r>
      <rPr>
        <rFont val="Arial"/>
        <color rgb="FFFF0000"/>
        <sz val="10.0"/>
      </rPr>
      <t>(fuera
de la cantera).</t>
    </r>
  </si>
  <si>
    <t xml:space="preserve">2699     3 </t>
  </si>
  <si>
    <t>3699     06     Fabricación de productos de asbestos, materiales de fricción, materiales ailantes de origen mineral; piedras de amolar; productos abrasivos; artículos de mica, grafito y otras sustancias de origen mineral n.c.p.</t>
  </si>
  <si>
    <t>Fundición de metales no ferrosos</t>
  </si>
  <si>
    <t xml:space="preserve">2720     1 </t>
  </si>
  <si>
    <t>3699     07     Fabricación de aleaciones metalocerámicas   (cermet).</t>
  </si>
  <si>
    <t>Fabricación de productos metálicos para uso estructural</t>
  </si>
  <si>
    <t xml:space="preserve">3190     2 </t>
  </si>
  <si>
    <t>3699     08     Fabricación de productos de grafito.</t>
  </si>
  <si>
    <t>Fabricación de tanques, depósitos y recipientes de metal</t>
  </si>
  <si>
    <t xml:space="preserve"> 371 INDUSTRIA BASICA DE HIERRO Y ACERO.</t>
  </si>
  <si>
    <t>Fabricación de generadores de vapor, excepto calderas de agua caliente para calefacción</t>
  </si>
  <si>
    <t xml:space="preserve">2710     1 </t>
  </si>
  <si>
    <t>3710     01     Fabricación de productos primarios de hierro y                         acero (excepto las operacicnes de forja y fundición).</t>
  </si>
  <si>
    <t>Fabricación de armas y municiones</t>
  </si>
  <si>
    <t xml:space="preserve">2731     0 </t>
  </si>
  <si>
    <t>3710     02     Fundición de hierro y acero.</t>
  </si>
  <si>
    <t>Forja, prensado, estampado y laminado de metales; pulvimetalurgia</t>
  </si>
  <si>
    <t>2891     1</t>
  </si>
  <si>
    <t>3710     03     Forja de hierro y acero.</t>
  </si>
  <si>
    <t>Tratamiento y revestimiento de metales, maquinado</t>
  </si>
  <si>
    <t>2892     1</t>
  </si>
  <si>
    <t xml:space="preserve"> 3710     04     Tratemiento y procesamiento especializado de
hierro y el acero a cambio de una retribución o por contrata.
                    </t>
  </si>
  <si>
    <t>Fabricación de cuchillería, herramientas de mano y ferretería en general, excepción de la fabricación de cajas de moldeo y moldes.</t>
  </si>
  <si>
    <t>372 INDUSTRIAS BASICAS DE METALES NO FERROSOS</t>
  </si>
  <si>
    <t>2720     2</t>
  </si>
  <si>
    <r>
      <rPr>
        <rFont val="Arial"/>
        <color theme="1"/>
        <sz val="10.0"/>
      </rPr>
      <t xml:space="preserve">3720     01     Fabricación de productos primarios de matales
preciosos no ferrosos </t>
    </r>
    <r>
      <rPr>
        <rFont val="Arial"/>
        <color rgb="FFFF0000"/>
        <sz val="10.0"/>
      </rPr>
      <t>(excepto las operaciones
de forja y fundición).</t>
    </r>
  </si>
  <si>
    <t>Fabricación de otros productos metálicos.</t>
  </si>
  <si>
    <t>2892     2</t>
  </si>
  <si>
    <t>3720     04     Tratamiento y procesamiento especializado de metales preciosos y metales no ferrosos a cambio de una
retribución o por contrata.</t>
  </si>
  <si>
    <t>Fabricación de jarras y botellas herméticas de metal, insignias, peines, marcos, etc.</t>
  </si>
  <si>
    <t xml:space="preserve">2732     0 </t>
  </si>
  <si>
    <t>3720     02     Fundición de metales no ferrosos.</t>
  </si>
  <si>
    <t>Fabricación de módems de computadoras</t>
  </si>
  <si>
    <t>2891     2</t>
  </si>
  <si>
    <t>3720     03     Forja de metales preciosos y metales no ferrosos</t>
  </si>
  <si>
    <t>Fabricación de ordenadores y equipo periférico</t>
  </si>
  <si>
    <t xml:space="preserve">       381 FABRICACION DE PRODUCTOS METALICOS</t>
  </si>
  <si>
    <t>Fabricación de equipos eléctricos de alumbrado, incluidos los ferrocarriles, aeronaves, embarcaciones, excepto las señales eléctricas.</t>
  </si>
  <si>
    <t xml:space="preserve">2710     2 </t>
  </si>
  <si>
    <t>3819     01     Fabricación de accesorios de hierro y acero para                          tubos.</t>
  </si>
  <si>
    <t>2720     3</t>
  </si>
  <si>
    <t>3819     02     Fabricación de accesorios de metales no ferrosos
para tubos; productos de cable y alambre no                         ferrosos hechos con varillas compradas.</t>
  </si>
  <si>
    <t>Fabricación de aparatos de uso doméstico</t>
  </si>
  <si>
    <t>2811     0</t>
  </si>
  <si>
    <t>3813     01     Fabricación de productos metálicos para uso
estructural.</t>
  </si>
  <si>
    <t>Fabricación de otros equipos eléctricos.</t>
  </si>
  <si>
    <t>2812     1</t>
  </si>
  <si>
    <t>3813     02     Fabricación de depósitos y tanques de metal para almacenamiento y uso industrial; calderas de calefacción central.</t>
  </si>
  <si>
    <t>Fabricación de máquinas de limpieza ultrasónicas (excepto de laboratorio y dentales).</t>
  </si>
  <si>
    <t>2812     2</t>
  </si>
  <si>
    <t>3819     03     Fabricación de radiadores y recipientes de metal para
gas comprimido y gas licuado.</t>
  </si>
  <si>
    <t>Fabricación de motores y turbinas, excepto motores para aeronaves, vehículos automotores y motocicletas, con exclusión de pistones, aros de pistones, carburadores, válvulas de entrada y de exhalación de motores de combustión interna y set de generadores de turbinas.</t>
  </si>
  <si>
    <t xml:space="preserve">2813     0 </t>
  </si>
  <si>
    <t>3819     04     Fabricación de generadores de vapor, excepto calderas de agua caliente para calefacción central.</t>
  </si>
  <si>
    <t>2891     3</t>
  </si>
  <si>
    <t>3819     05     Prensado y estampado de productos de metal.</t>
  </si>
  <si>
    <t xml:space="preserve">2892     3 </t>
  </si>
  <si>
    <t>3819     06     Tratamiento y revestimiento de metales (por ejemplo, enchapado, pulimento, gravadura y soldadura) a cambio de una retribución o por contrata.</t>
  </si>
  <si>
    <t>Fabricación de equipo de energía de fluidos.</t>
  </si>
  <si>
    <t>2893     1</t>
  </si>
  <si>
    <t>3811     01     Fabricación de artículos de metal de uso doméstico                         (cuchillos, utensilios, etc.); herramientas de mano del tipo utilizado en la agricultura, la ganadería y la jardinería; herramientas de fontanería, carpintería y otros oficios; cerraduras y artículos de ferretería en general.</t>
  </si>
  <si>
    <t>Fabricación de otras bombas, compresores, grifos y válvulas</t>
  </si>
  <si>
    <t>2899     1</t>
  </si>
  <si>
    <t>3811     02     Aparatos de cocina accionados a mano.</t>
  </si>
  <si>
    <t>Fabricación de cojinetes, engranajes, trenes de engranajes y piezas de transmisión</t>
  </si>
  <si>
    <t>2899     2</t>
  </si>
  <si>
    <t>3812     01     Fabricación de productos metálicos de uso en oficinas (excepto muebles).</t>
  </si>
  <si>
    <t>Fabricación de hornos, calderas y quemadores de caldera, excepto equipos de calefacción de montaje permanente y hornos de tipo doméstico, con exclusión de la reparación e instalación.</t>
  </si>
  <si>
    <t>2899     3</t>
  </si>
  <si>
    <t>3819     07     Fabricación de sujetadores de metal, muelles,                         recipientes, artículos de alambre, artículos                        sanitarios de metal (por ejemplo lavabos, utensilios                          de cocina, cajas fuertes, marcos para cuadros y cascos                          protectores para la cabeza).</t>
  </si>
  <si>
    <t>2912     1</t>
  </si>
  <si>
    <t>3819     08     Fabricación de válvulas y artículos de bronce para  fontanería.</t>
  </si>
  <si>
    <t>Fabricación de equipos de elevación y manipulación, excepto vehículos de propulsión manual (carretillas); con exclusión de la reparación e instalación.</t>
  </si>
  <si>
    <t xml:space="preserve">2914     1 </t>
  </si>
  <si>
    <t>3819     09     Fabricación de hornos, hogares y otros calentadores
metálicos no eléctricos.</t>
  </si>
  <si>
    <t>2926     2</t>
  </si>
  <si>
    <t xml:space="preserve"> 3812     02     Fabricación de muebles metálicos de máquinas de coser.</t>
  </si>
  <si>
    <r>
      <rPr>
        <rFont val="Arial"/>
        <color rgb="FF333333"/>
        <sz val="10.0"/>
      </rPr>
      <t xml:space="preserve">Fabricación de máquinas y equipos de oficina, </t>
    </r>
    <r>
      <rPr>
        <rFont val="Arial"/>
        <color rgb="FFFF0000"/>
        <sz val="10.0"/>
      </rPr>
      <t>excepto computadoras y equipos periféricos.</t>
    </r>
  </si>
  <si>
    <t>2930     1</t>
  </si>
  <si>
    <t>3819     10     Fabricación de hornos y calentadores no eléctricos
 de uso doméstico.</t>
  </si>
  <si>
    <t>3150     1</t>
  </si>
  <si>
    <t>3812     03     Fabricación de lámparas de metal.</t>
  </si>
  <si>
    <t>Fabricación de otras maquinarias de uso general.</t>
  </si>
  <si>
    <t xml:space="preserve">3150     2 </t>
  </si>
  <si>
    <t>3819     11     Fabricación de equipo, partes y piezas de metal para
iluminación, excepto los de uso en bicicletas y vehículos automotores.</t>
  </si>
  <si>
    <t>Fabricación de maquinaria agropecuaria y forestal</t>
  </si>
  <si>
    <t>3190     3</t>
  </si>
  <si>
    <t>3819     12     Fabricación de equipo de iluminación para bicicletas.</t>
  </si>
  <si>
    <t>Fabricación de máquinas herramientas para trabajar metales, excepto la fabricación de herramientas de mano motorizadas; soldadura o equipos de soldadura.</t>
  </si>
  <si>
    <t>3311     1</t>
  </si>
  <si>
    <t xml:space="preserve"> 3812     04     Fabricación de muebles y accesorios de uso médico,
quirúrgico y odontológico.</t>
  </si>
  <si>
    <t>3511     2</t>
  </si>
  <si>
    <t xml:space="preserve"> 3813     03     Fabricación de secciones metálicas de buques y  gabarras.</t>
  </si>
  <si>
    <t>Fabricación de maquinaria galvanoplastia.</t>
  </si>
  <si>
    <t>3610     3</t>
  </si>
  <si>
    <t xml:space="preserve">  3812     05     Fabricación de muebles y accesorios de metal</t>
  </si>
  <si>
    <t>Fabricación de maquinaria metalúrgica</t>
  </si>
  <si>
    <t>3699     4</t>
  </si>
  <si>
    <t> 3811     03     Fabricación de recipientes herméticos.</t>
  </si>
  <si>
    <t>Fabricación de maquinaria para la explotación de minas y canteras y para obras de construcción</t>
  </si>
  <si>
    <t>382 CONSTRUCCION DE MAQUINARIAS</t>
  </si>
  <si>
    <t>Fabricación de maquinaria para la elaboración de alimentos, bebidas y tabaco</t>
  </si>
  <si>
    <t xml:space="preserve">2893     2 </t>
  </si>
  <si>
    <t> 3823     01     Fabricación de piezas y accesorios de máquinas    herramienta (motorizadas o no)</t>
  </si>
  <si>
    <t>Fabricación de maquinaria para las industrias textiles, producción de cuero y vestuario, excepto maquinaria de impresión textil.</t>
  </si>
  <si>
    <t>2911     1</t>
  </si>
  <si>
    <t> 3821     00     Fabricación de motores y turbinas.</t>
  </si>
  <si>
    <t>2912     2</t>
  </si>
  <si>
    <t>3824     01     Fabricación de bombas de laboratorio.</t>
  </si>
  <si>
    <t>Fabricación de máquinas de impresión de textiles y secadoras industriales de ropa. Fabricación de máquinas para extruir, estirar, tejer y cortar fibras, hilados y otros materiales textiles de origen artificial.</t>
  </si>
  <si>
    <t>2912     3</t>
  </si>
  <si>
    <r>
      <rPr>
        <rFont val="Arial"/>
        <color theme="1"/>
        <sz val="10.0"/>
      </rPr>
      <t xml:space="preserve">3829     01     Fabricación de bombas, compresores de aire y gas, válvulas, compresores </t>
    </r>
    <r>
      <rPr>
        <rFont val="Arial"/>
        <color rgb="FFFF0000"/>
        <sz val="10.0"/>
      </rPr>
      <t>de refrigeración y aire acondicionado</t>
    </r>
  </si>
  <si>
    <t xml:space="preserve">2913     0 </t>
  </si>
  <si>
    <t xml:space="preserve"> 3829     02   Fabricación de cojinetes, engranajes, trenes de
                         engranajes y piezas de transmisión.</t>
  </si>
  <si>
    <t>Fabricación de carrocerías para vehículos automotores; fabricación de remolques y contenedores</t>
  </si>
  <si>
    <t xml:space="preserve">2914     2 </t>
  </si>
  <si>
    <t>3824     02     Fabricación de hornos eléctricos de panadería.</t>
  </si>
  <si>
    <t>Cría de reptiles y ranas acuáticas en cuencas de agua dulce.</t>
  </si>
  <si>
    <t xml:space="preserve">2914     3 </t>
  </si>
  <si>
    <t>3829     03     Fabricación de hornos, hogares y otros calentadores metálicos no eléctricos.</t>
  </si>
  <si>
    <r>
      <rPr>
        <rFont val="Arial"/>
        <color rgb="FF333333"/>
        <sz val="10.0"/>
      </rPr>
      <t>Fabricación de muebles de plástico, e</t>
    </r>
    <r>
      <rPr>
        <rFont val="Arial"/>
        <color rgb="FFFF0000"/>
        <sz val="10.0"/>
      </rPr>
      <t>xceptuando las clases ya mencionadas</t>
    </r>
  </si>
  <si>
    <t xml:space="preserve">2915     1 </t>
  </si>
  <si>
    <t xml:space="preserve"> 3824     03     Fabricación de grúas de brazo móvil; equipo de                         elevación y manipulación para la construcción y la                        minería.</t>
  </si>
  <si>
    <t>Fabricación de muebles</t>
  </si>
  <si>
    <t xml:space="preserve">2915     2 </t>
  </si>
  <si>
    <r>
      <rPr>
        <rFont val="Arial"/>
        <color theme="1"/>
        <sz val="10.0"/>
      </rPr>
      <t>3829     04     Fabricación de maquinaria de elevación y manipulación</t>
    </r>
    <r>
      <rPr>
        <rFont val="Arial"/>
        <color theme="1"/>
        <sz val="10.0"/>
      </rPr>
      <t>, grúas, ascensores, camiones de uso industrial, tractores, máquinas de apilar; partes especiales de equipo de elevación y manipulación.</t>
    </r>
  </si>
  <si>
    <t>Fabricación de botas de esquiar.</t>
  </si>
  <si>
    <t>2919     1</t>
  </si>
  <si>
    <t>3824     04     Fabricación de maquinaria de envase y empaque; embotellado y enlatado; limpieza de botellas;                        calandrado.</t>
  </si>
  <si>
    <t>Fabricación de juegos y juguetes</t>
  </si>
  <si>
    <t xml:space="preserve">2919     2 </t>
  </si>
  <si>
    <t>3825     01     Fabricación de balanzas.</t>
  </si>
  <si>
    <t>Fabricación de cortinas quirúrgicas, bragueros y cinturones.</t>
  </si>
  <si>
    <t xml:space="preserve">2919     3 </t>
  </si>
  <si>
    <t>3829     05     Fabricación de aparatos autónomos de acondicionamiento de aire, equipo de refrigeración, ventiladores de uso industrial, gasógenos, aspersores contra incendios, centrifugadoras y otra maquinaria n.c.p.</t>
  </si>
  <si>
    <t>Fabricación de empastes dentales y cementos para la reconstrucción de huesos.</t>
  </si>
  <si>
    <t xml:space="preserve">2921     0 </t>
  </si>
  <si>
    <t>3822     00     Fabricación de maquinaria agropecuaria y forestal.</t>
  </si>
  <si>
    <t>Fabricación de aparatos ortopédicos y prótesis, dentaduras postizas, férulas, muletas, zapatos ortopédicos; placas de huesos y tornillos, agujas, catéter, etc.; muebles médicos, quirúrgicos, dentales o veterinarios (mesas de operación, sillas de dentistas, etc.); termómetros médicos, hornos de laboratorio dental, esterilizadores de laboratorio, máquinas de limpieza ultrasónica; aparatos de mecanoterapia.</t>
  </si>
  <si>
    <t xml:space="preserve">2922     1 </t>
  </si>
  <si>
    <t>3823     02     Fabricación de máquinas herramienta, piezas y
accesorios para máquinas de trabajar los metales y la madera (no eléctricas).</t>
  </si>
  <si>
    <t>2922     2</t>
  </si>
  <si>
    <t>3824     05     Fabricación de máquinas herramienta para el equipo industrial, excepto las de trabajar los metales y la madera (no eléctricas).</t>
  </si>
  <si>
    <t>2923     0</t>
  </si>
  <si>
    <t xml:space="preserve"> 3823     03     Fabricación de maquinaria metalúrgica.</t>
  </si>
  <si>
    <t>Fabricación de cinturones de seguridad de reparadores de línea y otros cinturones para uso ocupacional.</t>
  </si>
  <si>
    <t>2924     0</t>
  </si>
  <si>
    <t>3824     06     Fabricación de maquinaria para la explotación de minas y canteras y para obras de construcción.</t>
  </si>
  <si>
    <t>Fabricación de preservadores de vida de corcho.</t>
  </si>
  <si>
    <t xml:space="preserve">2925     0 </t>
  </si>
  <si>
    <t>3824     07     Fabricación de maquinaria para la elaboración de alimentos, bebidas y tabaco.</t>
  </si>
  <si>
    <t>Reparación de soldadura</t>
  </si>
  <si>
    <t>2926     3</t>
  </si>
  <si>
    <t xml:space="preserve"> 3824     08     Fabricación de maquinaria textil.</t>
  </si>
  <si>
    <t>Reparación de productos de metal estructural.</t>
  </si>
  <si>
    <t>2926     4</t>
  </si>
  <si>
    <t xml:space="preserve">  3829     06     Fabricación de máquinas de coser, máquinas de lavandería, tintorería, incluso limpieza en seco y planchado.</t>
  </si>
  <si>
    <r>
      <rPr>
        <rFont val="Arial"/>
        <color rgb="FF333333"/>
        <sz val="10.0"/>
      </rPr>
      <t xml:space="preserve">Reparación de máquinas y equipos de oficina, </t>
    </r>
    <r>
      <rPr>
        <rFont val="Arial"/>
        <color rgb="FFFF0000"/>
        <sz val="10.0"/>
      </rPr>
      <t>excepto excepto computadoras y equipos periféricos.</t>
    </r>
  </si>
  <si>
    <t xml:space="preserve">2927     2  </t>
  </si>
  <si>
    <t>3829     07     Fabricación de armas portátiles y accesorios,
artillería pesada y ligera; tanques</t>
  </si>
  <si>
    <t xml:space="preserve">2929     1 </t>
  </si>
  <si>
    <t>3823     04     Fabricación de moldes de fundición de metales</t>
  </si>
  <si>
    <t>Reparación y mantenimiento de buques.</t>
  </si>
  <si>
    <t>2929     2</t>
  </si>
  <si>
    <t>3824     09     Fabricación de maquinaria para imprentas; maquinaria para la industria del papel; máquinas para fabricar                        fibras e hilados artificiales, trabajar el vidrio y producir baldosas.</t>
  </si>
  <si>
    <t>Mantenimiento y reparaciones menores de material rodante.</t>
  </si>
  <si>
    <t>2929     3</t>
  </si>
  <si>
    <t>829     08     Fabricación de secadoras de ropa centrífugas.</t>
  </si>
  <si>
    <t>Reparación de vidrio y productos de vidrio.</t>
  </si>
  <si>
    <t>2930     2</t>
  </si>
  <si>
    <t>3829     09     Fabricación de cocinas, refrigeradoras y lavarropas de uso doméstico.</t>
  </si>
  <si>
    <t>Reparación de productos lienzo, lona, depósitos de almacenamiento de fertilizantes químicos.</t>
  </si>
  <si>
    <t>3000     1</t>
  </si>
  <si>
    <t>3825     02     Fabricación de maquinaria de oficina, contabilidad e informática.</t>
  </si>
  <si>
    <t>Reparación de cuerdas, mallas de pesca, incluyendo remiendos.</t>
  </si>
  <si>
    <t xml:space="preserve">3190     4 </t>
  </si>
  <si>
    <t>3824     10     Fabricación de aparatos para galvanoplastía,
electrólisis y electrofóresis.</t>
  </si>
  <si>
    <t>Reparación o reacondicionamiento de paletas de madera, cilindros de transporte o barriles, y artículos similares.</t>
  </si>
  <si>
    <t>3190     5</t>
  </si>
  <si>
    <t>3829     10     Fabricación de lavaplatos, excepto los de uso
doméstico.</t>
  </si>
  <si>
    <t>Reparación de otros productos de madera, con excepción de artículos de uso doméstico (por ejemplo, carretes de madera y partes similares de maquinaria textil).</t>
  </si>
  <si>
    <t>3420     1</t>
  </si>
  <si>
    <t>3829     11     Fabricación de remolques de uso industrial;
contenedores.</t>
  </si>
  <si>
    <t xml:space="preserve">3511     3 </t>
  </si>
  <si>
    <t>3824     11     Fabricación de plataformas de perforación flotantes y torres de perforación de petróleo.</t>
  </si>
  <si>
    <t>Instalación de equipos para juegos de bolos.</t>
  </si>
  <si>
    <t xml:space="preserve">3599     1 </t>
  </si>
  <si>
    <t xml:space="preserve">   3829     12     Fabricación de carretillas, carros y portacargas
 (incluso los de uso industrial)</t>
  </si>
  <si>
    <t>Generación, transmisión y distribución de energía eléctrica</t>
  </si>
  <si>
    <t xml:space="preserve">3694     1 </t>
  </si>
  <si>
    <t>3829     13     Fabricación de máquinas de juegos, mecánicas y accionadas por monedas.</t>
  </si>
  <si>
    <t>Fabricación de gas; distribución de combustibles gaseosos por tuberías</t>
  </si>
  <si>
    <t>7250     1</t>
  </si>
  <si>
    <t>3825     03     Reparación de máquinas de oficina, cálculo y contabilidad.</t>
  </si>
  <si>
    <t>Suministro de vapor y agua caliente.</t>
  </si>
  <si>
    <t>410 ELECTRICIDAD, GAS Y VAPOR</t>
  </si>
  <si>
    <t>Captación, tratamiento y distribución de agua</t>
  </si>
  <si>
    <t xml:space="preserve">4010     0 </t>
  </si>
  <si>
    <r>
      <rPr>
        <rFont val="Arial"/>
        <color theme="1"/>
        <sz val="10.0"/>
      </rPr>
      <t xml:space="preserve"> 4101     00     Generación, </t>
    </r>
    <r>
      <rPr>
        <rFont val="Arial"/>
        <color rgb="FFFF0000"/>
        <sz val="10.0"/>
      </rPr>
      <t>captación</t>
    </r>
    <r>
      <rPr>
        <rFont val="Arial"/>
        <color theme="1"/>
        <sz val="10.0"/>
      </rPr>
      <t xml:space="preserve"> y distribución de energía
eléctrica.</t>
    </r>
  </si>
  <si>
    <t>Evacuación de aguas residuales</t>
  </si>
  <si>
    <t>4020     0</t>
  </si>
  <si>
    <t>4102     00     Fabricación de gas; distribución de combustibles
gaseosos por tuberías.</t>
  </si>
  <si>
    <t>Recogida de desechos no peligrosos</t>
  </si>
  <si>
    <t xml:space="preserve">4030     0 </t>
  </si>
  <si>
    <t>4103     00     Suministro de vapor y agua caliente.</t>
  </si>
  <si>
    <t>Estaciones de transferencia para el uso de combustibles nucleares (por ejemplo: almacenamiento temporal).</t>
  </si>
  <si>
    <t>4100     0</t>
  </si>
  <si>
    <t>4200     00     Captación, depuración y distribución de agua.</t>
  </si>
  <si>
    <t>Recolección de desechos peligrosos.</t>
  </si>
  <si>
    <t>500 CONSTRUCCION</t>
  </si>
  <si>
    <t>Producción de abono de residuos orgánicos.</t>
  </si>
  <si>
    <t xml:space="preserve">1120     0   </t>
  </si>
  <si>
    <t>5000     01     Actividades de servicios relacionados con la                        extracción de petróleo y gas, excepto las actividades                         de prospección.</t>
  </si>
  <si>
    <t>Tratamiento y eliminación de desechos no peligrosos, excepto compuestos.</t>
  </si>
  <si>
    <t xml:space="preserve">4510     0   </t>
  </si>
  <si>
    <t>5000     02     Preparación del terreno (construcción):</t>
  </si>
  <si>
    <t>Tratamiento y eliminación de desechos nucleares radiactivos.</t>
  </si>
  <si>
    <t>4520     1</t>
  </si>
  <si>
    <r>
      <rPr>
        <rFont val="Arial"/>
        <color theme="1"/>
        <sz val="10.0"/>
      </rPr>
      <t xml:space="preserve">5000     03     Construcción de edificios </t>
    </r>
    <r>
      <rPr>
        <rFont val="Arial"/>
        <color rgb="FFFF0000"/>
        <sz val="10.0"/>
      </rPr>
      <t>completos y de partes de edificios; obras de ingeniería civil.</t>
    </r>
  </si>
  <si>
    <t>Tratamiento y eliminación de desechos peligrosos.</t>
  </si>
  <si>
    <t xml:space="preserve">4530     1 </t>
  </si>
  <si>
    <t>5000     04     Acondicionamiento de edificios.</t>
  </si>
  <si>
    <t>Reciclamiento de desperdicios y desechos no metálicos.</t>
  </si>
  <si>
    <t xml:space="preserve">4540     0 </t>
  </si>
  <si>
    <t>5000     05     Terminación de edificios.</t>
  </si>
  <si>
    <t>Actividades de descontaminación.</t>
  </si>
  <si>
    <t>4550     0</t>
  </si>
  <si>
    <t xml:space="preserve"> 5000     06     Alquiler de equipo de construcción y demolición
dotados de operarios.</t>
  </si>
  <si>
    <t>Construcción de edificios</t>
  </si>
  <si>
    <t>713 TRANSPORTE AEREO</t>
  </si>
  <si>
    <t>Preparación del terreno</t>
  </si>
  <si>
    <t>6210     0</t>
  </si>
  <si>
    <t>7131     01     Transporte regular por vía aérea.</t>
  </si>
  <si>
    <t>Alquiler de excavadoras para movimiento de tierras.</t>
  </si>
  <si>
    <t xml:space="preserve">6220     0 </t>
  </si>
  <si>
    <t xml:space="preserve"> 7131     02     Transporte no regular por vía aérea.</t>
  </si>
  <si>
    <t>Instalaciones eléctricas</t>
  </si>
  <si>
    <t xml:space="preserve">6301     3 </t>
  </si>
  <si>
    <t>7132     01     Manipulación de la carga para el transporte por  vía aérea.</t>
  </si>
  <si>
    <t>Instalaciones de fontanería, calefacción y aire acondicionado</t>
  </si>
  <si>
    <t xml:space="preserve">6303     7  </t>
  </si>
  <si>
    <r>
      <rPr>
        <rFont val="Arial"/>
        <color theme="1"/>
        <sz val="10.0"/>
      </rPr>
      <t>7132     02     Otras</t>
    </r>
    <r>
      <rPr>
        <rFont val="Arial"/>
        <color rgb="FFFF0000"/>
        <sz val="10.0"/>
      </rPr>
      <t xml:space="preserve"> actividades complementarias</t>
    </r>
    <r>
      <rPr>
        <rFont val="Arial"/>
        <color theme="1"/>
        <sz val="10.0"/>
      </rPr>
      <t xml:space="preserve"> del transporte por vía aérea.</t>
    </r>
  </si>
  <si>
    <t>Instalación de: ascensores, escaleras mecánicas, aislamiento termal, de sonido o vibración; conductores de iluminación; sistemas de limpieza de aspiradora.</t>
  </si>
  <si>
    <t>6412     2</t>
  </si>
  <si>
    <t xml:space="preserve">   7131     03     Actividades de correo distintas a las actividades postales nacionales (por vía aérea)</t>
  </si>
  <si>
    <t>6420     1 </t>
  </si>
  <si>
    <t xml:space="preserve">      7132     03     Funcionamiento de radiofaros y estaciones de radar.</t>
  </si>
  <si>
    <t>Instalación de puertas automáticas y giratorias.</t>
  </si>
  <si>
    <t xml:space="preserve">7113     0 </t>
  </si>
  <si>
    <r>
      <rPr>
        <rFont val="Arial"/>
        <color theme="1"/>
        <sz val="10.0"/>
      </rPr>
      <t xml:space="preserve"> 7132     04     Alquiler de equipo de transporte por vía aérea
</t>
    </r>
    <r>
      <rPr>
        <rFont val="Arial"/>
        <color rgb="FFFF0000"/>
        <sz val="10.0"/>
      </rPr>
      <t>(sin operarios).</t>
    </r>
  </si>
  <si>
    <t>Instalación de muebles.</t>
  </si>
  <si>
    <t>920 SERVICIOS DE SANEAMIENTO Y SIMILARES</t>
  </si>
  <si>
    <r>
      <rPr>
        <rFont val="Arial"/>
        <color rgb="FF333333"/>
        <sz val="10.0"/>
      </rPr>
      <t xml:space="preserve">Actividades de terminación </t>
    </r>
    <r>
      <rPr>
        <rFont val="Arial"/>
        <color rgb="FFFF0000"/>
        <sz val="10.0"/>
      </rPr>
      <t>y acabado</t>
    </r>
    <r>
      <rPr>
        <rFont val="Arial"/>
        <color rgb="FF333333"/>
        <sz val="10.0"/>
      </rPr>
      <t xml:space="preserve"> de edificios.</t>
    </r>
  </si>
  <si>
    <t xml:space="preserve">7493     1 </t>
  </si>
  <si>
    <t xml:space="preserve">   9200     01     Actividades de limpieza de edificios.</t>
  </si>
  <si>
    <t>Obras de protección e impermeabilidad del agua.</t>
  </si>
  <si>
    <t xml:space="preserve">9000     0 </t>
  </si>
  <si>
    <r>
      <rPr>
        <rFont val="Arial"/>
        <color theme="1"/>
        <sz val="10.0"/>
      </rPr>
      <t xml:space="preserve">9200     02     </t>
    </r>
    <r>
      <rPr>
        <rFont val="Arial"/>
        <color rgb="FFFF0000"/>
        <sz val="10.0"/>
      </rPr>
      <t xml:space="preserve">Eliminación de desperdicios y </t>
    </r>
    <r>
      <rPr>
        <rFont val="Arial"/>
        <color theme="1"/>
        <sz val="10.0"/>
      </rPr>
      <t>aguas                   residuales</t>
    </r>
    <r>
      <rPr>
        <rFont val="Arial"/>
        <color rgb="FFFF0000"/>
        <sz val="10.0"/>
      </rPr>
      <t>, saneamiento y actividades similares</t>
    </r>
  </si>
  <si>
    <t>Limpieza con vapor, chorro de arena y otras actividades similares para la edificación de exteriores.</t>
  </si>
  <si>
    <t>933 SERVICIOS MEDICOS Y ODONTOLOGICOS,
 OTROS SERVICIOS DE SANIDAD VETERINARIA</t>
  </si>
  <si>
    <t xml:space="preserve">3311     4   </t>
  </si>
  <si>
    <t>9331     01     Fabricación de aparatos protésicos,
dientes postizos de encargo.</t>
  </si>
  <si>
    <t>Alquiler de grúas con operador; esparcidoras de mortero, máquinas aplanadoras de superficies de hormigón, etc., con operarios.</t>
  </si>
  <si>
    <t xml:space="preserve">8511     0 </t>
  </si>
  <si>
    <t>9331     02     Actividades de hospitales.</t>
  </si>
  <si>
    <t xml:space="preserve">8512     0 </t>
  </si>
  <si>
    <t>9331     03     Actividades de médicos y odontólogos.</t>
  </si>
  <si>
    <r>
      <rPr>
        <rFont val="Arial"/>
        <color rgb="FF333333"/>
        <sz val="10.0"/>
      </rPr>
      <t xml:space="preserve">Transporte </t>
    </r>
    <r>
      <rPr>
        <rFont val="Arial"/>
        <color rgb="FFFF0000"/>
        <sz val="10.0"/>
      </rPr>
      <t>de pasajeros</t>
    </r>
    <r>
      <rPr>
        <rFont val="Arial"/>
        <color rgb="FF333333"/>
        <sz val="10.0"/>
      </rPr>
      <t xml:space="preserve"> por vía aérea en rutas y horarios regulares.</t>
    </r>
  </si>
  <si>
    <t xml:space="preserve">8519     0   </t>
  </si>
  <si>
    <t>9331     04     Otras actividades relacionadas con la salud humana.</t>
  </si>
  <si>
    <r>
      <rPr>
        <rFont val="Arial"/>
        <color rgb="FFFF0000"/>
        <sz val="10.0"/>
      </rPr>
      <t xml:space="preserve">Vuelos charter y otros transportes de pasajeros por vía aérea </t>
    </r>
    <r>
      <rPr>
        <rFont val="Arial"/>
        <color rgb="FF333333"/>
        <sz val="10.0"/>
      </rPr>
      <t xml:space="preserve">no regulares; </t>
    </r>
    <r>
      <rPr>
        <rFont val="Arial"/>
        <color rgb="FFFF0000"/>
        <sz val="10.0"/>
      </rPr>
      <t>vuelos de exhibición y turísticos, alquiler de equipos de transporte aéreo con operadores (para transporte de pasajeros).</t>
    </r>
  </si>
  <si>
    <t>8520     0</t>
  </si>
  <si>
    <t>9332     00     Actividades veterinarias.</t>
  </si>
  <si>
    <t>Transporte de mercancías por vía aérea en rutas y horarios regulares.</t>
  </si>
  <si>
    <t>Transporte no regular de mercancías por vía aérea; alquiler de equipos de transporte aéreo con operadores (para transporte de mercancías); transporte espacial; lanzamiento de satélites y vehículos espaciales.</t>
  </si>
  <si>
    <t>Actividades de servicios secundarios de transporte por carretera (operaciones de infraestructuras).</t>
  </si>
  <si>
    <t>Actividades de servicios vinculadas al transporte acuático</t>
  </si>
  <si>
    <r>
      <rPr>
        <rFont val="Arial"/>
        <color rgb="FFFF0000"/>
        <sz val="10.0"/>
      </rPr>
      <t>Actividades de servicios vinculadas</t>
    </r>
    <r>
      <rPr>
        <rFont val="Arial"/>
        <color rgb="FF333333"/>
        <sz val="10.0"/>
      </rPr>
      <t xml:space="preserve"> al transporte aéreo</t>
    </r>
  </si>
  <si>
    <t>Manipulación de la carga</t>
  </si>
  <si>
    <t>Manipulación de la carga para el transporte por vía acuática</t>
  </si>
  <si>
    <t>Actividades de mensajería</t>
  </si>
  <si>
    <t>Actividades de telecomunicaciones alámbricas</t>
  </si>
  <si>
    <t>Actividades de telecomunicaciones inalámbricas</t>
  </si>
  <si>
    <t>Actividades de telecomunicaciones por satélite</t>
  </si>
  <si>
    <t>Otras actividades de telecomunicaciones</t>
  </si>
  <si>
    <t>Actividades de agencias de noticias (Actividades de periodistas de campo)</t>
  </si>
  <si>
    <t>Actividades veterinarias</t>
  </si>
  <si>
    <t>Alquiler de equipo de transporte por vía aérea.</t>
  </si>
  <si>
    <t>Actividades de seguridad privada (actividades de investigación y seguridad)</t>
  </si>
  <si>
    <r>
      <rPr>
        <rFont val="Arial"/>
        <color rgb="FF333333"/>
        <sz val="10.0"/>
      </rPr>
      <t xml:space="preserve">Limpieza </t>
    </r>
    <r>
      <rPr>
        <rFont val="Arial"/>
        <color rgb="FFFF0000"/>
        <sz val="10.0"/>
      </rPr>
      <t xml:space="preserve">general </t>
    </r>
    <r>
      <rPr>
        <rFont val="Arial"/>
        <color rgb="FF333333"/>
        <sz val="10.0"/>
      </rPr>
      <t>de edificios</t>
    </r>
  </si>
  <si>
    <t>Barrido de calles y remoción de nieve y hielo.</t>
  </si>
  <si>
    <t>Jardines acuáticos, parques, calles, mercados, etc.</t>
  </si>
  <si>
    <t>Regulación y facilitación de la actividad económica (Inspectores auxiliares, inspectores de trabajo y supervisores - inspectores de trabajo)</t>
  </si>
  <si>
    <t>Actividades de mantenimiento del orden público y de seguridad (serenazgo)</t>
  </si>
  <si>
    <t>Actividades de hospitales</t>
  </si>
  <si>
    <t>Actividades de médicos y odontólogos</t>
  </si>
  <si>
    <t>Otras actividades de atención de la salud humana</t>
  </si>
  <si>
    <t>Actividades de atención de enfermería en instituciones</t>
  </si>
  <si>
    <t>Cuidado de personas con retraso mental, enfermedades mentales o drogodependencia, con instalaciones como cuartos, pensión, supervisión protectora, asesoramiento y algún cuidado de salud, prevención y centros de rehabilitación similares (pero no hospitales).</t>
  </si>
  <si>
    <t>Comunidades de retiro para el cuidado de la salud.</t>
  </si>
  <si>
    <t>Cultivo de hortalizas y melones, raíces y tubérculos</t>
  </si>
  <si>
    <t>Cultivo de plantas con las que se prepara bebidas</t>
  </si>
  <si>
    <t>Cría de otros animales</t>
  </si>
  <si>
    <t>Actividades de apoyo a la agricultura</t>
  </si>
  <si>
    <t>Actividades de apoyo a la ganadería</t>
  </si>
  <si>
    <t>Elaboración y conservación de pescado, crustáceos y moluscos</t>
  </si>
  <si>
    <t>Elaboración de comidas y platos preparados (que no son de consumo inmediato)</t>
  </si>
  <si>
    <t>Elaboración de otros productos alimenticios n.c.p.</t>
  </si>
  <si>
    <t>Elaboración de bebidas no alcohólicas; producción de agua mineral y otras aguas embotelladas</t>
  </si>
  <si>
    <t>Fabricación de artículos confeccionados de materiales textiles, excepto prendas de vestir</t>
  </si>
  <si>
    <t>Fabricación de maletas, bolsos de mano y artículos similares, y artículos de talabartería y guarnicionería</t>
  </si>
  <si>
    <r>
      <rPr>
        <rFont val="Arial"/>
        <color rgb="FF333333"/>
        <sz val="10.0"/>
      </rPr>
      <t xml:space="preserve">Fabricación de hojas de madera para enchapado </t>
    </r>
    <r>
      <rPr>
        <rFont val="Arial"/>
        <color rgb="FFFF0000"/>
        <sz val="10.0"/>
      </rPr>
      <t>y tableros a base de madera</t>
    </r>
  </si>
  <si>
    <t>Fabricación de otros productos de madera; fabricación de artículos de corcho, paja y materiales trenzables</t>
  </si>
  <si>
    <t>Fabricación de otros artículos de papel y cartón</t>
  </si>
  <si>
    <t>Impresión</t>
  </si>
  <si>
    <r>
      <rPr>
        <rFont val="Arial"/>
        <color rgb="FF333333"/>
        <sz val="10.0"/>
      </rPr>
      <t xml:space="preserve">Fabricación de pinturas, barnices </t>
    </r>
    <r>
      <rPr>
        <rFont val="Arial"/>
        <color rgb="FFFF0000"/>
        <sz val="10.0"/>
      </rPr>
      <t>y productos de revestimiento similares, tintas, de imprenta y masillas</t>
    </r>
  </si>
  <si>
    <t>Fabricación de otros productos químicos n.c.p.</t>
  </si>
  <si>
    <t>Fabricación de otros productos de caucho</t>
  </si>
  <si>
    <t>Fabricación de productos de plástico</t>
  </si>
  <si>
    <t>Fabricación de generadores de vapor, excepto calderas de agua caliente para calefacción central.</t>
  </si>
  <si>
    <t>Tratamiento y revestimiento de metales; maquinado</t>
  </si>
  <si>
    <t>Fabricación de otros productos elaborados de metal n.c.p.</t>
  </si>
  <si>
    <t>Fabricación de equipo de irradiación y equipo electrónico de uso médico y terapéutico</t>
  </si>
  <si>
    <t>Fabricación de soportes magnéticos y ópticos</t>
  </si>
  <si>
    <t>Fabricación de equipo eléctrico de iluminación</t>
  </si>
  <si>
    <t>Fabricación de aparatos de uso doméstico n.c.p.</t>
  </si>
  <si>
    <t>Fabricación de otros tipos de equipo eléctrico</t>
  </si>
  <si>
    <r>
      <rPr>
        <rFont val="Arial"/>
        <color rgb="FF333333"/>
        <sz val="10.0"/>
      </rPr>
      <t xml:space="preserve">Fabricación de motores y turbinas, </t>
    </r>
    <r>
      <rPr>
        <rFont val="Arial"/>
        <color rgb="FFFF0000"/>
        <sz val="10.0"/>
      </rPr>
      <t>excepto motores para aeronaves, vehículos automotores y motocicletas</t>
    </r>
  </si>
  <si>
    <t>Fabricación de equipo de propulsión de fluidos</t>
  </si>
  <si>
    <t>Fabricación de hornos, hogares y quemadores</t>
  </si>
  <si>
    <t>Fabricación de equipo de elevación y manipulación</t>
  </si>
  <si>
    <r>
      <rPr>
        <rFont val="Arial"/>
        <color rgb="FF333333"/>
        <sz val="10.0"/>
      </rPr>
      <t>Fabricación de maquinaria y equipo de oficina</t>
    </r>
    <r>
      <rPr>
        <rFont val="Arial"/>
        <color rgb="FFFF0000"/>
        <sz val="10.0"/>
      </rPr>
      <t xml:space="preserve"> (excepto ordenadores y equipo periférico)</t>
    </r>
  </si>
  <si>
    <t>Fabricación de herramientas de mano motorizadas</t>
  </si>
  <si>
    <t>Fabricación de otros tipos de maquinaria de uso general</t>
  </si>
  <si>
    <t>Fabricación de maquinaria para la conformación de metales y de máquinas herramienta</t>
  </si>
  <si>
    <t>Fabricación de maquinaria para la elaboración de productos textiles, prendas de vestir y cueros</t>
  </si>
  <si>
    <t>Fabricación de otros tipos de maquinaria de uso especial</t>
  </si>
  <si>
    <t>Fabricación de carrocerías para vehículos automotores; fabricación de remolques y semirremolques</t>
  </si>
  <si>
    <t>Fabricación de partes, piezas y accesorios para vehículos de automotores</t>
  </si>
  <si>
    <t>Construcción de buques y estructuras flotantes</t>
  </si>
  <si>
    <t>Construcción de embarcaciones de recreo y deporte</t>
  </si>
  <si>
    <t>Fabricación bicicletas y de sillones de ruedas para inválidos</t>
  </si>
  <si>
    <t>Fabricación de otros tipos de equipo de transporte n.c.p.</t>
  </si>
  <si>
    <t>Fabricación de instrumentos y materiales médicos y odontológicos</t>
  </si>
  <si>
    <t>Otras industrias Manufactureras n.c.p.</t>
  </si>
  <si>
    <t>Reparación de maquinaria</t>
  </si>
  <si>
    <t>Recuperación de materiales</t>
  </si>
  <si>
    <t>Venta al por mayor de materias primas agropecuarias y animales vivos.</t>
  </si>
  <si>
    <t>Venta al por mayor combustibles sólidos, líquidos y gaseosos y productos conexos</t>
  </si>
  <si>
    <t>Transporte de carga por ferrocarril</t>
  </si>
  <si>
    <t>Otras actividades de transporte por vía terrestre</t>
  </si>
  <si>
    <t>Transporte de carga por carretera.</t>
  </si>
  <si>
    <t>Actividades de restaurantes</t>
  </si>
  <si>
    <t>Otras actividades de limpieza de edificio de instalaciones industriales.</t>
  </si>
  <si>
    <t>Lavado y limpieza, incluida la limpieza en seco, de productos textiles y de piel</t>
  </si>
  <si>
    <t>INFRACCIONES -SCTR</t>
  </si>
  <si>
    <t xml:space="preserve">Decreto Supremo N° 019-2006-TR </t>
  </si>
  <si>
    <t>Infracciones graves de seguridad y salud en el trabajo</t>
  </si>
  <si>
    <t>Art. 27.15</t>
  </si>
  <si>
    <t>No cumplir las obligaciones relativas al seguro complementario de trabajo de riesgo a favor de sus trabajadores, incurriéndose en una infracción por cada trabajador afectado.</t>
  </si>
  <si>
    <t>Art. 27.16</t>
  </si>
  <si>
    <t>No verificar el cumplimiento de la normativa legal vigente en materia de seguridad y salud en el trabajo por parte de sus contratistas, subcontratistas, empresas especiales de servicios o cooperativas de trabajadores que desarrollen obras o servicios en el centro de trabajo o con ocasión del trabajo realizado por encargo de la principal.</t>
  </si>
  <si>
    <t>Infracciones muy graves de seguridad y salud en el trabajo</t>
  </si>
  <si>
    <t>Art.28.8</t>
  </si>
  <si>
    <t>El incumplimiento de las obligaciones establecidas en las disposiciones relacionadas con la seguridad y salud en el trabajo, en materia de coordinación entre empresas que desarrollen actividades en un mismo centro de trabajo, cuando se trate de actividades calificadas de alto riesgo.</t>
  </si>
  <si>
    <t xml:space="preserve">CÁLCULO DE INFRACCIONES - Decreto Supremo N° 019-2006-TR </t>
  </si>
  <si>
    <t xml:space="preserve">VALOR UIT </t>
  </si>
  <si>
    <t>PEQUEÑA EMPRESA</t>
  </si>
  <si>
    <t xml:space="preserve">GRAVEDAD DE LA INFRACCIÓN </t>
  </si>
  <si>
    <t>N° DE TRABAJADORES</t>
  </si>
  <si>
    <t>1 a 5</t>
  </si>
  <si>
    <t>6 a 10</t>
  </si>
  <si>
    <t>11 a 20</t>
  </si>
  <si>
    <t>21 a 30</t>
  </si>
  <si>
    <t>31 a 40</t>
  </si>
  <si>
    <t>41 a 50</t>
  </si>
  <si>
    <t>51 a 60</t>
  </si>
  <si>
    <t>61 a 70</t>
  </si>
  <si>
    <t>71 a 99</t>
  </si>
  <si>
    <t>100 y más</t>
  </si>
  <si>
    <t>LEVE</t>
  </si>
  <si>
    <t>GRAVE</t>
  </si>
  <si>
    <t xml:space="preserve">MUY GRAVE </t>
  </si>
  <si>
    <t xml:space="preserve">NO MYPE </t>
  </si>
  <si>
    <t>1 a 10</t>
  </si>
  <si>
    <t>11 a 25</t>
  </si>
  <si>
    <t>26 a 50</t>
  </si>
  <si>
    <t>51 a 100</t>
  </si>
  <si>
    <t>101 a 200</t>
  </si>
  <si>
    <t>201 a 300</t>
  </si>
  <si>
    <t>301 a 400</t>
  </si>
  <si>
    <t>401 a 500</t>
  </si>
  <si>
    <t>501 a 999</t>
  </si>
  <si>
    <t>1000 y más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</si>
</sst>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[$S/-280A]\ * #,##0.00_-;\-[$S/-280A]\ * #,##0.00_-;_-[$S/-280A]\ * &quot;-&quot;??_-;_-@"/>
  </numFmts>
  <fonts count="11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b/>
      <sz val="10.0"/>
      <color theme="0"/>
      <name val="Arial"/>
    </font>
    <font/>
    <font>
      <sz val="10.0"/>
      <color theme="1"/>
      <name val="Arial"/>
    </font>
    <font>
      <b/>
      <sz val="10.0"/>
      <color theme="1"/>
      <name val="Arial"/>
    </font>
    <font>
      <b/>
      <sz val="10.0"/>
      <color rgb="FF333333"/>
      <name val="Arial"/>
    </font>
    <font>
      <sz val="10.0"/>
      <color rgb="FF333333"/>
      <name val="Arial"/>
    </font>
    <font>
      <i/>
      <sz val="11.0"/>
      <color rgb="FFFF0000"/>
      <name val="Calibri"/>
    </font>
    <font>
      <b/>
      <color theme="1"/>
      <name val="Calibri"/>
      <scheme val="minor"/>
    </font>
  </fonts>
  <fills count="13">
    <fill>
      <patternFill patternType="none"/>
    </fill>
    <fill>
      <patternFill patternType="lightGray"/>
    </fill>
    <fill>
      <patternFill patternType="solid">
        <fgColor rgb="FF002060"/>
        <bgColor rgb="FF002060"/>
      </patternFill>
    </fill>
    <fill>
      <patternFill patternType="solid">
        <fgColor rgb="FFE2EFD9"/>
        <bgColor rgb="FFE2EFD9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2F5496"/>
        <bgColor rgb="FF2F5496"/>
      </patternFill>
    </fill>
    <fill>
      <patternFill patternType="solid">
        <fgColor theme="5"/>
        <bgColor theme="5"/>
      </patternFill>
    </fill>
    <fill>
      <patternFill patternType="solid">
        <fgColor rgb="FFFF0000"/>
        <bgColor rgb="FFFF0000"/>
      </patternFill>
    </fill>
    <fill>
      <patternFill patternType="solid">
        <fgColor rgb="FF8496B0"/>
        <bgColor rgb="FF8496B0"/>
      </patternFill>
    </fill>
    <fill>
      <patternFill patternType="solid">
        <fgColor rgb="FFA8D08D"/>
        <bgColor rgb="FFA8D08D"/>
      </patternFill>
    </fill>
    <fill>
      <patternFill patternType="solid">
        <fgColor rgb="FFFF3300"/>
        <bgColor rgb="FFFF3300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/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top"/>
    </xf>
    <xf borderId="0" fillId="0" fontId="2" numFmtId="0" xfId="0" applyFont="1"/>
    <xf borderId="0" fillId="0" fontId="1" numFmtId="0" xfId="0" applyAlignment="1" applyFont="1">
      <alignment horizontal="center"/>
    </xf>
    <xf borderId="0" fillId="0" fontId="2" numFmtId="0" xfId="0" applyAlignment="1" applyFont="1">
      <alignment vertical="top"/>
    </xf>
    <xf borderId="1" fillId="2" fontId="3" numFmtId="0" xfId="0" applyAlignment="1" applyBorder="1" applyFill="1" applyFont="1">
      <alignment horizontal="center" shrinkToFit="0" vertical="top" wrapText="1"/>
    </xf>
    <xf borderId="2" fillId="0" fontId="4" numFmtId="0" xfId="0" applyBorder="1" applyFont="1"/>
    <xf borderId="3" fillId="0" fontId="4" numFmtId="0" xfId="0" applyBorder="1" applyFont="1"/>
    <xf borderId="0" fillId="0" fontId="5" numFmtId="0" xfId="0" applyFont="1"/>
    <xf borderId="4" fillId="0" fontId="4" numFmtId="0" xfId="0" applyBorder="1" applyFont="1"/>
    <xf borderId="5" fillId="2" fontId="3" numFmtId="0" xfId="0" applyAlignment="1" applyBorder="1" applyFont="1">
      <alignment horizontal="center" shrinkToFit="0" vertical="top" wrapText="1"/>
    </xf>
    <xf borderId="6" fillId="0" fontId="4" numFmtId="0" xfId="0" applyBorder="1" applyFont="1"/>
    <xf borderId="7" fillId="3" fontId="6" numFmtId="0" xfId="0" applyAlignment="1" applyBorder="1" applyFill="1" applyFont="1">
      <alignment horizontal="left" vertical="top"/>
    </xf>
    <xf borderId="7" fillId="0" fontId="5" numFmtId="0" xfId="0" applyAlignment="1" applyBorder="1" applyFont="1">
      <alignment horizontal="left" vertical="top"/>
    </xf>
    <xf borderId="7" fillId="2" fontId="3" numFmtId="0" xfId="0" applyAlignment="1" applyBorder="1" applyFont="1">
      <alignment horizontal="left" shrinkToFit="0" vertical="top" wrapText="1"/>
    </xf>
    <xf borderId="7" fillId="2" fontId="3" numFmtId="0" xfId="0" applyAlignment="1" applyBorder="1" applyFont="1">
      <alignment horizontal="center" shrinkToFit="0" vertical="top" wrapText="1"/>
    </xf>
    <xf borderId="7" fillId="4" fontId="6" numFmtId="0" xfId="0" applyAlignment="1" applyBorder="1" applyFill="1" applyFont="1">
      <alignment horizontal="left" vertical="top"/>
    </xf>
    <xf borderId="7" fillId="0" fontId="1" numFmtId="0" xfId="0" applyAlignment="1" applyBorder="1" applyFont="1">
      <alignment horizontal="left" shrinkToFit="0" vertical="top" wrapText="1"/>
    </xf>
    <xf borderId="1" fillId="0" fontId="7" numFmtId="0" xfId="0" applyAlignment="1" applyBorder="1" applyFont="1">
      <alignment horizontal="center" shrinkToFit="0" vertical="top" wrapText="1"/>
    </xf>
    <xf borderId="7" fillId="0" fontId="7" numFmtId="0" xfId="0" applyAlignment="1" applyBorder="1" applyFont="1">
      <alignment horizontal="center" shrinkToFit="0" vertical="top" wrapText="1"/>
    </xf>
    <xf borderId="7" fillId="3" fontId="8" numFmtId="0" xfId="0" applyAlignment="1" applyBorder="1" applyFont="1">
      <alignment shrinkToFit="0" vertical="top" wrapText="1"/>
    </xf>
    <xf borderId="7" fillId="5" fontId="6" numFmtId="0" xfId="0" applyAlignment="1" applyBorder="1" applyFill="1" applyFont="1">
      <alignment horizontal="left" vertical="top"/>
    </xf>
    <xf borderId="7" fillId="6" fontId="6" numFmtId="0" xfId="0" applyAlignment="1" applyBorder="1" applyFill="1" applyFont="1">
      <alignment horizontal="left" shrinkToFit="0" vertical="top" wrapText="1"/>
    </xf>
    <xf borderId="1" fillId="0" fontId="8" numFmtId="0" xfId="0" applyAlignment="1" applyBorder="1" applyFont="1">
      <alignment horizontal="left" shrinkToFit="0" vertical="top" wrapText="1"/>
    </xf>
    <xf borderId="7" fillId="0" fontId="9" numFmtId="0" xfId="0" applyAlignment="1" applyBorder="1" applyFont="1">
      <alignment horizontal="left" vertical="top"/>
    </xf>
    <xf borderId="1" fillId="0" fontId="6" numFmtId="0" xfId="0" applyAlignment="1" applyBorder="1" applyFont="1">
      <alignment horizontal="center" shrinkToFit="0" vertical="top" wrapText="1"/>
    </xf>
    <xf borderId="7" fillId="5" fontId="8" numFmtId="0" xfId="0" applyAlignment="1" applyBorder="1" applyFont="1">
      <alignment shrinkToFit="0" vertical="top" wrapText="1"/>
    </xf>
    <xf borderId="0" fillId="0" fontId="10" numFmtId="0" xfId="0" applyFont="1"/>
    <xf borderId="1" fillId="6" fontId="5" numFmtId="0" xfId="0" applyAlignment="1" applyBorder="1" applyFont="1">
      <alignment shrinkToFit="0" vertical="top" wrapText="1"/>
    </xf>
    <xf borderId="1" fillId="6" fontId="6" numFmtId="0" xfId="0" applyAlignment="1" applyBorder="1" applyFont="1">
      <alignment horizontal="center" shrinkToFit="0" vertical="top" wrapText="1"/>
    </xf>
    <xf borderId="7" fillId="4" fontId="8" numFmtId="0" xfId="0" applyAlignment="1" applyBorder="1" applyFont="1">
      <alignment shrinkToFit="0" vertical="top" wrapText="1"/>
    </xf>
    <xf borderId="8" fillId="0" fontId="7" numFmtId="0" xfId="0" applyAlignment="1" applyBorder="1" applyFont="1">
      <alignment horizontal="center" shrinkToFit="0" vertical="top" wrapText="1"/>
    </xf>
    <xf borderId="8" fillId="4" fontId="8" numFmtId="0" xfId="0" applyAlignment="1" applyBorder="1" applyFont="1">
      <alignment shrinkToFit="0" vertical="top" wrapText="1"/>
    </xf>
    <xf borderId="9" fillId="0" fontId="4" numFmtId="0" xfId="0" applyBorder="1" applyFont="1"/>
    <xf borderId="8" fillId="3" fontId="8" numFmtId="0" xfId="0" applyAlignment="1" applyBorder="1" applyFont="1">
      <alignment shrinkToFit="0" vertical="top" wrapText="1"/>
    </xf>
    <xf borderId="10" fillId="0" fontId="4" numFmtId="0" xfId="0" applyBorder="1" applyFont="1"/>
    <xf borderId="1" fillId="6" fontId="6" numFmtId="0" xfId="0" applyAlignment="1" applyBorder="1" applyFont="1">
      <alignment shrinkToFit="0" vertical="top" wrapText="1"/>
    </xf>
    <xf borderId="8" fillId="5" fontId="8" numFmtId="0" xfId="0" applyAlignment="1" applyBorder="1" applyFont="1">
      <alignment shrinkToFit="0" vertical="top" wrapText="1"/>
    </xf>
    <xf borderId="11" fillId="0" fontId="7" numFmtId="0" xfId="0" applyAlignment="1" applyBorder="1" applyFont="1">
      <alignment horizontal="center" shrinkToFit="0" vertical="top" wrapText="1"/>
    </xf>
    <xf borderId="12" fillId="0" fontId="4" numFmtId="0" xfId="0" applyBorder="1" applyFont="1"/>
    <xf borderId="13" fillId="0" fontId="4" numFmtId="0" xfId="0" applyBorder="1" applyFont="1"/>
    <xf borderId="7" fillId="3" fontId="5" numFmtId="0" xfId="0" applyAlignment="1" applyBorder="1" applyFont="1">
      <alignment shrinkToFit="0" vertical="top" wrapText="1"/>
    </xf>
    <xf borderId="8" fillId="0" fontId="7" numFmtId="0" xfId="0" applyAlignment="1" applyBorder="1" applyFont="1">
      <alignment horizontal="center" shrinkToFit="0" wrapText="1"/>
    </xf>
    <xf borderId="7" fillId="0" fontId="7" numFmtId="0" xfId="0" applyAlignment="1" applyBorder="1" applyFont="1">
      <alignment horizontal="center" shrinkToFit="0" wrapText="1"/>
    </xf>
    <xf borderId="14" fillId="7" fontId="3" numFmtId="0" xfId="0" applyAlignment="1" applyBorder="1" applyFill="1" applyFont="1">
      <alignment horizontal="center"/>
    </xf>
    <xf borderId="15" fillId="0" fontId="4" numFmtId="0" xfId="0" applyBorder="1" applyFont="1"/>
    <xf borderId="0" fillId="0" fontId="6" numFmtId="0" xfId="0" applyAlignment="1" applyFont="1">
      <alignment horizontal="center"/>
    </xf>
    <xf borderId="1" fillId="7" fontId="3" numFmtId="0" xfId="0" applyAlignment="1" applyBorder="1" applyFont="1">
      <alignment horizontal="center"/>
    </xf>
    <xf borderId="1" fillId="8" fontId="6" numFmtId="0" xfId="0" applyAlignment="1" applyBorder="1" applyFill="1" applyFont="1">
      <alignment horizontal="center"/>
    </xf>
    <xf borderId="7" fillId="0" fontId="6" numFmtId="0" xfId="0" applyAlignment="1" applyBorder="1" applyFont="1">
      <alignment horizontal="center" vertical="center"/>
    </xf>
    <xf borderId="7" fillId="0" fontId="8" numFmtId="0" xfId="0" applyAlignment="1" applyBorder="1" applyFont="1">
      <alignment shrinkToFit="0" wrapText="1"/>
    </xf>
    <xf borderId="1" fillId="9" fontId="6" numFmtId="0" xfId="0" applyAlignment="1" applyBorder="1" applyFill="1" applyFont="1">
      <alignment horizontal="center"/>
    </xf>
    <xf borderId="0" fillId="0" fontId="2" numFmtId="0" xfId="0" applyAlignment="1" applyFont="1">
      <alignment shrinkToFit="0" wrapText="1"/>
    </xf>
    <xf borderId="1" fillId="7" fontId="3" numFmtId="0" xfId="0" applyAlignment="1" applyBorder="1" applyFont="1">
      <alignment horizontal="center" shrinkToFit="0" wrapText="1"/>
    </xf>
    <xf borderId="0" fillId="0" fontId="5" numFmtId="0" xfId="0" applyAlignment="1" applyFont="1">
      <alignment shrinkToFit="0" wrapText="1"/>
    </xf>
    <xf borderId="7" fillId="7" fontId="3" numFmtId="0" xfId="0" applyAlignment="1" applyBorder="1" applyFont="1">
      <alignment shrinkToFit="0" wrapText="1"/>
    </xf>
    <xf borderId="7" fillId="0" fontId="5" numFmtId="164" xfId="0" applyAlignment="1" applyBorder="1" applyFont="1" applyNumberFormat="1">
      <alignment shrinkToFit="0" wrapText="1"/>
    </xf>
    <xf borderId="8" fillId="10" fontId="3" numFmtId="0" xfId="0" applyAlignment="1" applyBorder="1" applyFill="1" applyFont="1">
      <alignment horizontal="center" shrinkToFit="0" vertical="center" wrapText="1"/>
    </xf>
    <xf borderId="1" fillId="10" fontId="3" numFmtId="0" xfId="0" applyAlignment="1" applyBorder="1" applyFont="1">
      <alignment horizontal="center" shrinkToFit="0" vertical="center" wrapText="1"/>
    </xf>
    <xf borderId="7" fillId="10" fontId="3" numFmtId="0" xfId="0" applyAlignment="1" applyBorder="1" applyFont="1">
      <alignment horizontal="center" shrinkToFit="0" vertical="center" wrapText="1"/>
    </xf>
    <xf borderId="7" fillId="11" fontId="5" numFmtId="0" xfId="0" applyAlignment="1" applyBorder="1" applyFill="1" applyFont="1">
      <alignment shrinkToFit="0" wrapText="1"/>
    </xf>
    <xf borderId="7" fillId="12" fontId="5" numFmtId="0" xfId="0" applyAlignment="1" applyBorder="1" applyFill="1" applyFont="1">
      <alignment shrinkToFit="0" wrapText="1"/>
    </xf>
    <xf borderId="7" fillId="9" fontId="5" numFmtId="0" xfId="0" applyAlignment="1" applyBorder="1" applyFont="1">
      <alignment shrinkToFit="0" wrapText="1"/>
    </xf>
    <xf borderId="7" fillId="0" fontId="2" numFmtId="164" xfId="0" applyAlignment="1" applyBorder="1" applyFont="1" applyNumberForma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1.43"/>
    <col customWidth="1" min="3" max="3" width="16.0"/>
    <col customWidth="1" min="4" max="4" width="39.29"/>
    <col customWidth="1" min="5" max="5" width="10.71"/>
    <col customWidth="1" min="6" max="6" width="8.57"/>
    <col customWidth="1" min="7" max="7" width="48.43"/>
    <col customWidth="1" min="8" max="8" width="10.71"/>
    <col customWidth="1" min="9" max="9" width="6.0"/>
    <col customWidth="1" min="10" max="10" width="13.57"/>
    <col customWidth="1" min="11" max="26" width="10.71"/>
  </cols>
  <sheetData>
    <row r="1" ht="14.25" customHeight="1">
      <c r="B1" s="1"/>
      <c r="C1" s="2"/>
      <c r="D1" s="2"/>
      <c r="F1" s="3"/>
      <c r="G1" s="4"/>
    </row>
    <row r="2" ht="14.25" customHeight="1">
      <c r="B2" s="1"/>
      <c r="C2" s="2"/>
      <c r="D2" s="2"/>
      <c r="F2" s="3"/>
      <c r="G2" s="4"/>
    </row>
    <row r="3" ht="17.25" customHeight="1">
      <c r="B3" s="5" t="s">
        <v>0</v>
      </c>
      <c r="C3" s="6"/>
      <c r="D3" s="6"/>
      <c r="E3" s="6"/>
      <c r="F3" s="6"/>
      <c r="G3" s="7"/>
    </row>
    <row r="4" ht="14.25" customHeight="1">
      <c r="B4" s="1"/>
      <c r="C4" s="2"/>
      <c r="D4" s="2"/>
      <c r="F4" s="3"/>
      <c r="G4" s="4"/>
    </row>
    <row r="5" ht="16.5" customHeight="1">
      <c r="A5" s="8"/>
      <c r="B5" s="5" t="s">
        <v>1</v>
      </c>
      <c r="C5" s="6"/>
      <c r="D5" s="7"/>
      <c r="E5" s="8"/>
      <c r="F5" s="5" t="s">
        <v>2</v>
      </c>
      <c r="G5" s="9"/>
      <c r="H5" s="8"/>
      <c r="I5" s="10" t="s">
        <v>3</v>
      </c>
      <c r="J5" s="11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4.25" customHeight="1">
      <c r="B6" s="1"/>
      <c r="C6" s="2"/>
      <c r="D6" s="2"/>
      <c r="F6" s="3"/>
      <c r="G6" s="4"/>
      <c r="I6" s="12"/>
      <c r="J6" s="13" t="s">
        <v>4</v>
      </c>
    </row>
    <row r="7" ht="20.25" customHeight="1">
      <c r="A7" s="8"/>
      <c r="B7" s="14" t="s">
        <v>5</v>
      </c>
      <c r="C7" s="15" t="s">
        <v>6</v>
      </c>
      <c r="D7" s="15" t="s">
        <v>7</v>
      </c>
      <c r="E7" s="8"/>
      <c r="F7" s="15" t="s">
        <v>8</v>
      </c>
      <c r="G7" s="15" t="s">
        <v>7</v>
      </c>
      <c r="H7" s="8"/>
      <c r="I7" s="16"/>
      <c r="J7" s="13" t="s">
        <v>9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25.5" customHeight="1">
      <c r="B8" s="17"/>
      <c r="C8" s="18" t="s">
        <v>10</v>
      </c>
      <c r="D8" s="7"/>
      <c r="F8" s="19">
        <v>130.0</v>
      </c>
      <c r="G8" s="20" t="s">
        <v>11</v>
      </c>
      <c r="I8" s="21"/>
      <c r="J8" s="13" t="s">
        <v>12</v>
      </c>
    </row>
    <row r="9" ht="19.5" customHeight="1">
      <c r="B9" s="22" t="s">
        <v>13</v>
      </c>
      <c r="C9" s="23" t="s">
        <v>14</v>
      </c>
      <c r="D9" s="7"/>
      <c r="F9" s="19">
        <v>162.0</v>
      </c>
      <c r="G9" s="20" t="s">
        <v>15</v>
      </c>
      <c r="I9" s="24" t="s">
        <v>16</v>
      </c>
      <c r="J9" s="13" t="s">
        <v>17</v>
      </c>
    </row>
    <row r="10" ht="15.0" customHeight="1">
      <c r="B10" s="22"/>
      <c r="C10" s="25" t="s">
        <v>18</v>
      </c>
      <c r="D10" s="7"/>
      <c r="F10" s="19">
        <v>163.0</v>
      </c>
      <c r="G10" s="26" t="s">
        <v>19</v>
      </c>
    </row>
    <row r="11" ht="62.25" customHeight="1">
      <c r="B11" s="22" t="s">
        <v>20</v>
      </c>
      <c r="C11" s="23" t="s">
        <v>21</v>
      </c>
      <c r="D11" s="7"/>
      <c r="F11" s="19">
        <v>170.0</v>
      </c>
      <c r="G11" s="20" t="s">
        <v>22</v>
      </c>
      <c r="H11" s="27"/>
    </row>
    <row r="12" ht="15.0" customHeight="1">
      <c r="B12" s="22" t="s">
        <v>23</v>
      </c>
      <c r="C12" s="23" t="s">
        <v>24</v>
      </c>
      <c r="D12" s="7"/>
      <c r="F12" s="19">
        <v>220.0</v>
      </c>
      <c r="G12" s="20" t="s">
        <v>25</v>
      </c>
    </row>
    <row r="13" ht="15.0" customHeight="1">
      <c r="B13" s="22" t="s">
        <v>26</v>
      </c>
      <c r="C13" s="23" t="s">
        <v>27</v>
      </c>
      <c r="D13" s="7"/>
      <c r="F13" s="19">
        <v>220.0</v>
      </c>
      <c r="G13" s="20" t="s">
        <v>28</v>
      </c>
    </row>
    <row r="14" ht="26.25" customHeight="1">
      <c r="B14" s="22" t="s">
        <v>29</v>
      </c>
      <c r="C14" s="23" t="s">
        <v>30</v>
      </c>
      <c r="D14" s="7"/>
      <c r="F14" s="19">
        <v>240.0</v>
      </c>
      <c r="G14" s="20" t="s">
        <v>31</v>
      </c>
    </row>
    <row r="15" ht="15.0" customHeight="1">
      <c r="B15" s="22" t="s">
        <v>32</v>
      </c>
      <c r="C15" s="28" t="s">
        <v>33</v>
      </c>
      <c r="D15" s="7"/>
      <c r="F15" s="19">
        <v>311.0</v>
      </c>
      <c r="G15" s="20" t="s">
        <v>34</v>
      </c>
    </row>
    <row r="16" ht="21.75" customHeight="1">
      <c r="B16" s="22"/>
      <c r="C16" s="29" t="s">
        <v>35</v>
      </c>
      <c r="D16" s="7"/>
      <c r="F16" s="19">
        <v>312.0</v>
      </c>
      <c r="G16" s="20" t="s">
        <v>36</v>
      </c>
    </row>
    <row r="17" ht="26.25" customHeight="1">
      <c r="B17" s="22" t="s">
        <v>37</v>
      </c>
      <c r="C17" s="28" t="s">
        <v>38</v>
      </c>
      <c r="D17" s="7"/>
      <c r="F17" s="19">
        <v>321.0</v>
      </c>
      <c r="G17" s="20" t="s">
        <v>39</v>
      </c>
    </row>
    <row r="18" ht="26.25" customHeight="1">
      <c r="B18" s="22" t="s">
        <v>40</v>
      </c>
      <c r="C18" s="28" t="s">
        <v>41</v>
      </c>
      <c r="D18" s="7"/>
      <c r="F18" s="19">
        <v>321.0</v>
      </c>
      <c r="G18" s="30" t="s">
        <v>42</v>
      </c>
    </row>
    <row r="19" ht="15.0" customHeight="1">
      <c r="B19" s="22"/>
      <c r="C19" s="29" t="s">
        <v>43</v>
      </c>
      <c r="D19" s="7"/>
      <c r="F19" s="19">
        <v>322.0</v>
      </c>
      <c r="G19" s="20" t="s">
        <v>44</v>
      </c>
    </row>
    <row r="20" ht="26.25" customHeight="1">
      <c r="B20" s="22" t="s">
        <v>45</v>
      </c>
      <c r="C20" s="28" t="s">
        <v>46</v>
      </c>
      <c r="D20" s="7"/>
      <c r="F20" s="19">
        <v>510.0</v>
      </c>
      <c r="G20" s="20" t="s">
        <v>47</v>
      </c>
    </row>
    <row r="21" ht="26.25" customHeight="1">
      <c r="B21" s="22" t="s">
        <v>48</v>
      </c>
      <c r="C21" s="28" t="s">
        <v>49</v>
      </c>
      <c r="D21" s="7"/>
      <c r="F21" s="19">
        <v>520.0</v>
      </c>
      <c r="G21" s="30" t="s">
        <v>50</v>
      </c>
    </row>
    <row r="22" ht="26.25" customHeight="1">
      <c r="B22" s="22"/>
      <c r="C22" s="29" t="s">
        <v>51</v>
      </c>
      <c r="D22" s="7"/>
      <c r="F22" s="19">
        <v>610.0</v>
      </c>
      <c r="G22" s="26" t="s">
        <v>52</v>
      </c>
    </row>
    <row r="23" ht="15.0" customHeight="1">
      <c r="B23" s="22" t="s">
        <v>53</v>
      </c>
      <c r="C23" s="28" t="s">
        <v>54</v>
      </c>
      <c r="D23" s="7"/>
      <c r="F23" s="19">
        <v>620.0</v>
      </c>
      <c r="G23" s="26" t="s">
        <v>55</v>
      </c>
    </row>
    <row r="24" ht="39.0" customHeight="1">
      <c r="B24" s="22" t="s">
        <v>56</v>
      </c>
      <c r="C24" s="28" t="s">
        <v>57</v>
      </c>
      <c r="D24" s="7"/>
      <c r="F24" s="19">
        <v>710.0</v>
      </c>
      <c r="G24" s="26" t="s">
        <v>58</v>
      </c>
    </row>
    <row r="25" ht="15.0" customHeight="1">
      <c r="B25" s="22" t="s">
        <v>59</v>
      </c>
      <c r="C25" s="28" t="s">
        <v>60</v>
      </c>
      <c r="D25" s="7"/>
      <c r="F25" s="19">
        <v>721.0</v>
      </c>
      <c r="G25" s="26" t="s">
        <v>61</v>
      </c>
    </row>
    <row r="26" ht="26.25" customHeight="1">
      <c r="B26" s="22"/>
      <c r="C26" s="29" t="s">
        <v>62</v>
      </c>
      <c r="D26" s="7"/>
      <c r="F26" s="19">
        <v>729.0</v>
      </c>
      <c r="G26" s="26" t="s">
        <v>63</v>
      </c>
    </row>
    <row r="27" ht="43.5" customHeight="1">
      <c r="B27" s="22" t="s">
        <v>64</v>
      </c>
      <c r="C27" s="28" t="s">
        <v>65</v>
      </c>
      <c r="D27" s="7"/>
      <c r="F27" s="31">
        <v>810.0</v>
      </c>
      <c r="G27" s="32" t="s">
        <v>66</v>
      </c>
    </row>
    <row r="28" ht="15.0" customHeight="1">
      <c r="B28" s="22" t="s">
        <v>67</v>
      </c>
      <c r="C28" s="28" t="s">
        <v>68</v>
      </c>
      <c r="D28" s="7"/>
      <c r="F28" s="33"/>
      <c r="G28" s="33"/>
    </row>
    <row r="29" ht="26.25" customHeight="1">
      <c r="B29" s="22" t="s">
        <v>69</v>
      </c>
      <c r="C29" s="28" t="s">
        <v>70</v>
      </c>
      <c r="D29" s="7"/>
      <c r="F29" s="19">
        <v>891.0</v>
      </c>
      <c r="G29" s="26" t="s">
        <v>71</v>
      </c>
    </row>
    <row r="30" ht="15.0" customHeight="1">
      <c r="B30" s="22" t="s">
        <v>72</v>
      </c>
      <c r="C30" s="28" t="s">
        <v>73</v>
      </c>
      <c r="D30" s="7"/>
      <c r="F30" s="19">
        <v>892.0</v>
      </c>
      <c r="G30" s="30" t="s">
        <v>74</v>
      </c>
    </row>
    <row r="31" ht="15.0" customHeight="1">
      <c r="B31" s="22" t="s">
        <v>75</v>
      </c>
      <c r="C31" s="28" t="s">
        <v>76</v>
      </c>
      <c r="D31" s="7"/>
      <c r="F31" s="19">
        <v>893.0</v>
      </c>
      <c r="G31" s="20" t="s">
        <v>77</v>
      </c>
    </row>
    <row r="32" ht="64.5" customHeight="1">
      <c r="B32" s="22" t="s">
        <v>78</v>
      </c>
      <c r="C32" s="28" t="s">
        <v>79</v>
      </c>
      <c r="D32" s="7"/>
      <c r="F32" s="31">
        <v>899.0</v>
      </c>
      <c r="G32" s="32" t="s">
        <v>80</v>
      </c>
    </row>
    <row r="33" ht="15.0" customHeight="1">
      <c r="B33" s="22" t="s">
        <v>81</v>
      </c>
      <c r="C33" s="28" t="s">
        <v>82</v>
      </c>
      <c r="D33" s="7"/>
      <c r="F33" s="33"/>
      <c r="G33" s="33"/>
    </row>
    <row r="34" ht="26.25" customHeight="1">
      <c r="B34" s="22"/>
      <c r="C34" s="29" t="s">
        <v>83</v>
      </c>
      <c r="D34" s="7"/>
      <c r="F34" s="31">
        <v>910.0</v>
      </c>
      <c r="G34" s="34" t="s">
        <v>84</v>
      </c>
    </row>
    <row r="35" ht="15.0" customHeight="1">
      <c r="B35" s="22" t="s">
        <v>85</v>
      </c>
      <c r="C35" s="28" t="s">
        <v>86</v>
      </c>
      <c r="D35" s="7"/>
      <c r="F35" s="33"/>
      <c r="G35" s="33"/>
    </row>
    <row r="36" ht="38.25" customHeight="1">
      <c r="B36" s="22"/>
      <c r="C36" s="29" t="s">
        <v>87</v>
      </c>
      <c r="D36" s="7"/>
      <c r="F36" s="19">
        <v>910.0</v>
      </c>
      <c r="G36" s="26" t="s">
        <v>88</v>
      </c>
    </row>
    <row r="37" ht="26.25" customHeight="1">
      <c r="B37" s="22" t="s">
        <v>89</v>
      </c>
      <c r="C37" s="28" t="s">
        <v>90</v>
      </c>
      <c r="D37" s="7"/>
      <c r="F37" s="19">
        <v>990.0</v>
      </c>
      <c r="G37" s="20" t="s">
        <v>91</v>
      </c>
    </row>
    <row r="38" ht="26.25" customHeight="1">
      <c r="B38" s="22" t="s">
        <v>92</v>
      </c>
      <c r="C38" s="28" t="s">
        <v>93</v>
      </c>
      <c r="D38" s="7"/>
      <c r="F38" s="19">
        <v>990.0</v>
      </c>
      <c r="G38" s="20" t="s">
        <v>94</v>
      </c>
    </row>
    <row r="39" ht="28.5" customHeight="1">
      <c r="B39" s="22" t="s">
        <v>95</v>
      </c>
      <c r="C39" s="28" t="s">
        <v>96</v>
      </c>
      <c r="D39" s="7"/>
      <c r="F39" s="19">
        <v>990.0</v>
      </c>
      <c r="G39" s="20" t="s">
        <v>97</v>
      </c>
    </row>
    <row r="40" ht="29.25" customHeight="1">
      <c r="B40" s="22" t="s">
        <v>98</v>
      </c>
      <c r="C40" s="28" t="s">
        <v>99</v>
      </c>
      <c r="D40" s="7"/>
      <c r="F40" s="19">
        <v>990.0</v>
      </c>
      <c r="G40" s="20" t="s">
        <v>100</v>
      </c>
    </row>
    <row r="41" ht="26.25" customHeight="1">
      <c r="B41" s="22" t="s">
        <v>101</v>
      </c>
      <c r="C41" s="28" t="s">
        <v>102</v>
      </c>
      <c r="D41" s="7"/>
      <c r="F41" s="19">
        <v>990.0</v>
      </c>
      <c r="G41" s="20" t="s">
        <v>103</v>
      </c>
    </row>
    <row r="42" ht="15.0" customHeight="1">
      <c r="B42" s="22" t="s">
        <v>104</v>
      </c>
      <c r="C42" s="28" t="s">
        <v>105</v>
      </c>
      <c r="D42" s="7"/>
      <c r="F42" s="19">
        <v>990.0</v>
      </c>
      <c r="G42" s="20" t="s">
        <v>106</v>
      </c>
    </row>
    <row r="43" ht="39.0" customHeight="1">
      <c r="B43" s="22" t="s">
        <v>107</v>
      </c>
      <c r="C43" s="28" t="s">
        <v>108</v>
      </c>
      <c r="D43" s="7"/>
      <c r="F43" s="19">
        <v>1200.0</v>
      </c>
      <c r="G43" s="26" t="s">
        <v>109</v>
      </c>
    </row>
    <row r="44" ht="15.0" customHeight="1">
      <c r="B44" s="22" t="s">
        <v>110</v>
      </c>
      <c r="C44" s="28" t="s">
        <v>111</v>
      </c>
      <c r="D44" s="7"/>
      <c r="F44" s="19">
        <v>1391.0</v>
      </c>
      <c r="G44" s="26" t="s">
        <v>112</v>
      </c>
    </row>
    <row r="45" ht="30.75" customHeight="1">
      <c r="B45" s="22" t="s">
        <v>113</v>
      </c>
      <c r="C45" s="28" t="s">
        <v>114</v>
      </c>
      <c r="D45" s="7"/>
      <c r="F45" s="19">
        <v>1392.0</v>
      </c>
      <c r="G45" s="20" t="s">
        <v>115</v>
      </c>
    </row>
    <row r="46" ht="26.25" customHeight="1">
      <c r="B46" s="22" t="s">
        <v>116</v>
      </c>
      <c r="C46" s="28" t="s">
        <v>117</v>
      </c>
      <c r="D46" s="7"/>
      <c r="F46" s="19">
        <v>1393.0</v>
      </c>
      <c r="G46" s="26" t="s">
        <v>118</v>
      </c>
    </row>
    <row r="47" ht="39.0" customHeight="1">
      <c r="B47" s="22" t="s">
        <v>119</v>
      </c>
      <c r="C47" s="28" t="s">
        <v>120</v>
      </c>
      <c r="D47" s="7"/>
      <c r="F47" s="19">
        <v>1394.0</v>
      </c>
      <c r="G47" s="26" t="s">
        <v>121</v>
      </c>
    </row>
    <row r="48" ht="77.25" customHeight="1">
      <c r="B48" s="22" t="s">
        <v>122</v>
      </c>
      <c r="C48" s="28" t="s">
        <v>123</v>
      </c>
      <c r="D48" s="7"/>
      <c r="F48" s="19">
        <v>1399.0</v>
      </c>
      <c r="G48" s="30" t="s">
        <v>124</v>
      </c>
    </row>
    <row r="49" ht="51.75" customHeight="1">
      <c r="B49" s="22" t="s">
        <v>125</v>
      </c>
      <c r="C49" s="28" t="s">
        <v>126</v>
      </c>
      <c r="D49" s="7"/>
      <c r="F49" s="31">
        <v>1420.0</v>
      </c>
      <c r="G49" s="34" t="s">
        <v>127</v>
      </c>
    </row>
    <row r="50" ht="26.25" customHeight="1">
      <c r="B50" s="22" t="s">
        <v>128</v>
      </c>
      <c r="C50" s="28" t="s">
        <v>129</v>
      </c>
      <c r="D50" s="7"/>
      <c r="F50" s="35"/>
      <c r="G50" s="35"/>
    </row>
    <row r="51" ht="39.0" customHeight="1">
      <c r="B51" s="22" t="s">
        <v>130</v>
      </c>
      <c r="C51" s="28" t="s">
        <v>131</v>
      </c>
      <c r="D51" s="7"/>
      <c r="F51" s="33"/>
      <c r="G51" s="33"/>
    </row>
    <row r="52" ht="26.25" customHeight="1">
      <c r="B52" s="22"/>
      <c r="C52" s="36" t="s">
        <v>132</v>
      </c>
      <c r="D52" s="7"/>
      <c r="F52" s="19">
        <v>1511.0</v>
      </c>
      <c r="G52" s="30" t="s">
        <v>133</v>
      </c>
    </row>
    <row r="53" ht="15.0" customHeight="1">
      <c r="B53" s="22" t="s">
        <v>134</v>
      </c>
      <c r="C53" s="28" t="s">
        <v>135</v>
      </c>
      <c r="D53" s="7"/>
      <c r="F53" s="19">
        <v>1511.0</v>
      </c>
      <c r="G53" s="30" t="s">
        <v>136</v>
      </c>
    </row>
    <row r="54" ht="39.0" customHeight="1">
      <c r="B54" s="22" t="s">
        <v>137</v>
      </c>
      <c r="C54" s="28" t="s">
        <v>138</v>
      </c>
      <c r="D54" s="7"/>
      <c r="F54" s="31">
        <v>1512.0</v>
      </c>
      <c r="G54" s="32" t="s">
        <v>139</v>
      </c>
    </row>
    <row r="55" ht="15.0" customHeight="1">
      <c r="B55" s="22" t="s">
        <v>140</v>
      </c>
      <c r="C55" s="28" t="s">
        <v>141</v>
      </c>
      <c r="D55" s="7"/>
      <c r="F55" s="33"/>
      <c r="G55" s="33"/>
    </row>
    <row r="56" ht="51.75" customHeight="1">
      <c r="B56" s="22" t="s">
        <v>142</v>
      </c>
      <c r="C56" s="28" t="s">
        <v>143</v>
      </c>
      <c r="D56" s="7"/>
      <c r="F56" s="19">
        <v>1512.0</v>
      </c>
      <c r="G56" s="30" t="s">
        <v>144</v>
      </c>
    </row>
    <row r="57" ht="39.0" customHeight="1">
      <c r="B57" s="22"/>
      <c r="C57" s="36" t="s">
        <v>145</v>
      </c>
      <c r="D57" s="7"/>
      <c r="F57" s="19">
        <v>1512.0</v>
      </c>
      <c r="G57" s="20" t="s">
        <v>146</v>
      </c>
    </row>
    <row r="58" ht="64.5" customHeight="1">
      <c r="B58" s="22" t="s">
        <v>147</v>
      </c>
      <c r="C58" s="28" t="s">
        <v>148</v>
      </c>
      <c r="D58" s="7"/>
      <c r="F58" s="19">
        <v>1520.0</v>
      </c>
      <c r="G58" s="20" t="s">
        <v>149</v>
      </c>
    </row>
    <row r="59" ht="26.25" customHeight="1">
      <c r="B59" s="22" t="s">
        <v>150</v>
      </c>
      <c r="C59" s="28" t="s">
        <v>151</v>
      </c>
      <c r="D59" s="7"/>
      <c r="F59" s="19">
        <v>1610.0</v>
      </c>
      <c r="G59" s="30" t="s">
        <v>152</v>
      </c>
    </row>
    <row r="60" ht="39.0" customHeight="1">
      <c r="B60" s="22" t="s">
        <v>153</v>
      </c>
      <c r="C60" s="28" t="s">
        <v>154</v>
      </c>
      <c r="D60" s="7"/>
      <c r="F60" s="19">
        <v>1621.0</v>
      </c>
      <c r="G60" s="30" t="s">
        <v>155</v>
      </c>
    </row>
    <row r="61" ht="39.0" customHeight="1">
      <c r="B61" s="22" t="s">
        <v>156</v>
      </c>
      <c r="C61" s="28" t="s">
        <v>157</v>
      </c>
      <c r="D61" s="7"/>
      <c r="F61" s="31">
        <v>1622.0</v>
      </c>
      <c r="G61" s="37" t="s">
        <v>158</v>
      </c>
    </row>
    <row r="62" ht="26.25" customHeight="1">
      <c r="B62" s="22" t="s">
        <v>159</v>
      </c>
      <c r="C62" s="28" t="s">
        <v>160</v>
      </c>
      <c r="D62" s="7"/>
      <c r="F62" s="33"/>
      <c r="G62" s="33"/>
    </row>
    <row r="63" ht="39.0" customHeight="1">
      <c r="B63" s="22" t="s">
        <v>161</v>
      </c>
      <c r="C63" s="28" t="s">
        <v>162</v>
      </c>
      <c r="D63" s="7"/>
      <c r="F63" s="19">
        <v>1623.0</v>
      </c>
      <c r="G63" s="30" t="s">
        <v>163</v>
      </c>
    </row>
    <row r="64" ht="51.75" customHeight="1">
      <c r="B64" s="22" t="s">
        <v>164</v>
      </c>
      <c r="C64" s="28" t="s">
        <v>165</v>
      </c>
      <c r="D64" s="7"/>
      <c r="F64" s="31">
        <v>1629.0</v>
      </c>
      <c r="G64" s="34" t="s">
        <v>166</v>
      </c>
    </row>
    <row r="65" ht="77.25" customHeight="1">
      <c r="B65" s="22" t="s">
        <v>167</v>
      </c>
      <c r="C65" s="28" t="s">
        <v>168</v>
      </c>
      <c r="D65" s="7"/>
      <c r="F65" s="33"/>
      <c r="G65" s="33"/>
    </row>
    <row r="66" ht="26.25" customHeight="1">
      <c r="B66" s="22" t="s">
        <v>169</v>
      </c>
      <c r="C66" s="28" t="s">
        <v>170</v>
      </c>
      <c r="D66" s="7"/>
      <c r="F66" s="19">
        <v>1629.0</v>
      </c>
      <c r="G66" s="20" t="s">
        <v>171</v>
      </c>
    </row>
    <row r="67" ht="26.25" customHeight="1">
      <c r="B67" s="22"/>
      <c r="C67" s="36" t="s">
        <v>172</v>
      </c>
      <c r="D67" s="7"/>
      <c r="F67" s="19">
        <v>1711.0</v>
      </c>
      <c r="G67" s="30" t="s">
        <v>173</v>
      </c>
    </row>
    <row r="68" ht="39.0" customHeight="1">
      <c r="B68" s="22" t="s">
        <v>174</v>
      </c>
      <c r="C68" s="28" t="s">
        <v>175</v>
      </c>
      <c r="D68" s="7"/>
      <c r="F68" s="19">
        <v>1712.0</v>
      </c>
      <c r="G68" s="26" t="s">
        <v>176</v>
      </c>
    </row>
    <row r="69" ht="39.0" customHeight="1">
      <c r="B69" s="22" t="s">
        <v>177</v>
      </c>
      <c r="C69" s="28" t="s">
        <v>178</v>
      </c>
      <c r="D69" s="7"/>
      <c r="F69" s="19">
        <v>1729.0</v>
      </c>
      <c r="G69" s="20" t="s">
        <v>179</v>
      </c>
    </row>
    <row r="70" ht="39.0" customHeight="1">
      <c r="B70" s="22" t="s">
        <v>180</v>
      </c>
      <c r="C70" s="28" t="s">
        <v>181</v>
      </c>
      <c r="D70" s="7"/>
      <c r="F70" s="19">
        <v>1810.0</v>
      </c>
      <c r="G70" s="20" t="s">
        <v>182</v>
      </c>
    </row>
    <row r="71" ht="26.25" customHeight="1">
      <c r="B71" s="22" t="s">
        <v>183</v>
      </c>
      <c r="C71" s="28" t="s">
        <v>184</v>
      </c>
      <c r="D71" s="7"/>
      <c r="F71" s="19">
        <v>1811.0</v>
      </c>
      <c r="G71" s="20" t="s">
        <v>185</v>
      </c>
    </row>
    <row r="72" ht="26.25" customHeight="1">
      <c r="B72" s="22" t="s">
        <v>186</v>
      </c>
      <c r="C72" s="28" t="s">
        <v>187</v>
      </c>
      <c r="D72" s="7"/>
      <c r="F72" s="19">
        <v>1910.0</v>
      </c>
      <c r="G72" s="20" t="s">
        <v>188</v>
      </c>
    </row>
    <row r="73" ht="51.75" customHeight="1">
      <c r="B73" s="22" t="s">
        <v>189</v>
      </c>
      <c r="C73" s="28" t="s">
        <v>190</v>
      </c>
      <c r="D73" s="7"/>
      <c r="F73" s="19">
        <v>1910.0</v>
      </c>
      <c r="G73" s="20" t="s">
        <v>191</v>
      </c>
    </row>
    <row r="74" ht="39.0" customHeight="1">
      <c r="B74" s="22" t="s">
        <v>192</v>
      </c>
      <c r="C74" s="28" t="s">
        <v>193</v>
      </c>
      <c r="D74" s="7"/>
      <c r="F74" s="19">
        <v>1920.0</v>
      </c>
      <c r="G74" s="30" t="s">
        <v>194</v>
      </c>
    </row>
    <row r="75" ht="51.75" customHeight="1">
      <c r="B75" s="22" t="s">
        <v>195</v>
      </c>
      <c r="C75" s="28" t="s">
        <v>196</v>
      </c>
      <c r="D75" s="7"/>
      <c r="F75" s="19">
        <v>1920.0</v>
      </c>
      <c r="G75" s="30" t="s">
        <v>197</v>
      </c>
    </row>
    <row r="76" ht="39.0" customHeight="1">
      <c r="B76" s="22" t="s">
        <v>198</v>
      </c>
      <c r="C76" s="28" t="s">
        <v>199</v>
      </c>
      <c r="D76" s="7"/>
      <c r="F76" s="19">
        <v>1920.0</v>
      </c>
      <c r="G76" s="30" t="s">
        <v>200</v>
      </c>
    </row>
    <row r="77" ht="26.25" customHeight="1">
      <c r="B77" s="22" t="s">
        <v>201</v>
      </c>
      <c r="C77" s="28" t="s">
        <v>202</v>
      </c>
      <c r="D77" s="7"/>
      <c r="F77" s="19">
        <v>2011.0</v>
      </c>
      <c r="G77" s="20" t="s">
        <v>203</v>
      </c>
    </row>
    <row r="78" ht="26.25" customHeight="1">
      <c r="B78" s="22"/>
      <c r="C78" s="36" t="s">
        <v>204</v>
      </c>
      <c r="D78" s="7"/>
      <c r="F78" s="19">
        <v>2011.0</v>
      </c>
      <c r="G78" s="20" t="s">
        <v>205</v>
      </c>
    </row>
    <row r="79" ht="26.25" customHeight="1">
      <c r="B79" s="22" t="s">
        <v>206</v>
      </c>
      <c r="C79" s="28" t="s">
        <v>207</v>
      </c>
      <c r="D79" s="7"/>
      <c r="F79" s="19">
        <v>2012.0</v>
      </c>
      <c r="G79" s="30" t="s">
        <v>208</v>
      </c>
    </row>
    <row r="80" ht="26.25" customHeight="1">
      <c r="B80" s="22" t="s">
        <v>209</v>
      </c>
      <c r="C80" s="28" t="s">
        <v>210</v>
      </c>
      <c r="D80" s="7"/>
      <c r="F80" s="19">
        <v>2013.0</v>
      </c>
      <c r="G80" s="30" t="s">
        <v>211</v>
      </c>
    </row>
    <row r="81" ht="39.0" customHeight="1">
      <c r="B81" s="22" t="s">
        <v>212</v>
      </c>
      <c r="C81" s="28" t="s">
        <v>213</v>
      </c>
      <c r="D81" s="7"/>
      <c r="F81" s="19">
        <v>2021.0</v>
      </c>
      <c r="G81" s="26" t="s">
        <v>214</v>
      </c>
    </row>
    <row r="82" ht="51.75" customHeight="1">
      <c r="B82" s="22" t="s">
        <v>215</v>
      </c>
      <c r="C82" s="28" t="s">
        <v>216</v>
      </c>
      <c r="D82" s="7"/>
      <c r="F82" s="19">
        <v>2022.0</v>
      </c>
      <c r="G82" s="30" t="s">
        <v>217</v>
      </c>
    </row>
    <row r="83" ht="90.0" customHeight="1">
      <c r="B83" s="22" t="s">
        <v>218</v>
      </c>
      <c r="C83" s="28" t="s">
        <v>219</v>
      </c>
      <c r="D83" s="7"/>
      <c r="F83" s="19">
        <v>2023.0</v>
      </c>
      <c r="G83" s="20" t="s">
        <v>220</v>
      </c>
    </row>
    <row r="84" ht="26.25" customHeight="1">
      <c r="B84" s="22" t="s">
        <v>221</v>
      </c>
      <c r="C84" s="28" t="s">
        <v>222</v>
      </c>
      <c r="D84" s="7"/>
      <c r="F84" s="19">
        <v>2029.0</v>
      </c>
      <c r="G84" s="20" t="s">
        <v>223</v>
      </c>
    </row>
    <row r="85" ht="15.0" customHeight="1">
      <c r="B85" s="22" t="s">
        <v>224</v>
      </c>
      <c r="C85" s="28" t="s">
        <v>225</v>
      </c>
      <c r="D85" s="7"/>
      <c r="F85" s="19">
        <v>2030.0</v>
      </c>
      <c r="G85" s="20" t="s">
        <v>226</v>
      </c>
    </row>
    <row r="86" ht="25.5" customHeight="1">
      <c r="B86" s="22" t="s">
        <v>227</v>
      </c>
      <c r="C86" s="28" t="s">
        <v>228</v>
      </c>
      <c r="D86" s="7"/>
      <c r="F86" s="19">
        <v>2100.0</v>
      </c>
      <c r="G86" s="20" t="s">
        <v>229</v>
      </c>
    </row>
    <row r="87" ht="38.25" customHeight="1">
      <c r="B87" s="22"/>
      <c r="C87" s="36" t="s">
        <v>230</v>
      </c>
      <c r="D87" s="7"/>
      <c r="F87" s="19">
        <v>2100.0</v>
      </c>
      <c r="G87" s="20" t="s">
        <v>231</v>
      </c>
    </row>
    <row r="88" ht="39.0" customHeight="1">
      <c r="B88" s="22" t="s">
        <v>232</v>
      </c>
      <c r="C88" s="28" t="s">
        <v>233</v>
      </c>
      <c r="D88" s="7"/>
      <c r="F88" s="38">
        <v>2219.0</v>
      </c>
      <c r="G88" s="34" t="s">
        <v>234</v>
      </c>
    </row>
    <row r="89" ht="39.0" customHeight="1">
      <c r="B89" s="22"/>
      <c r="C89" s="28" t="s">
        <v>235</v>
      </c>
      <c r="D89" s="7"/>
      <c r="F89" s="39"/>
      <c r="G89" s="35"/>
    </row>
    <row r="90" ht="26.25" customHeight="1">
      <c r="B90" s="22" t="s">
        <v>236</v>
      </c>
      <c r="C90" s="28" t="s">
        <v>237</v>
      </c>
      <c r="D90" s="7"/>
      <c r="F90" s="40"/>
      <c r="G90" s="33"/>
    </row>
    <row r="91" ht="26.25" customHeight="1">
      <c r="B91" s="22" t="s">
        <v>238</v>
      </c>
      <c r="C91" s="28" t="s">
        <v>239</v>
      </c>
      <c r="D91" s="7"/>
      <c r="F91" s="19">
        <v>2219.0</v>
      </c>
      <c r="G91" s="20" t="s">
        <v>240</v>
      </c>
    </row>
    <row r="92" ht="39.0" customHeight="1">
      <c r="B92" s="22" t="s">
        <v>241</v>
      </c>
      <c r="C92" s="28" t="s">
        <v>242</v>
      </c>
      <c r="D92" s="7"/>
      <c r="F92" s="19">
        <v>2220.0</v>
      </c>
      <c r="G92" s="20" t="s">
        <v>243</v>
      </c>
    </row>
    <row r="93" ht="25.5" customHeight="1">
      <c r="B93" s="22" t="s">
        <v>244</v>
      </c>
      <c r="C93" s="28" t="s">
        <v>245</v>
      </c>
      <c r="D93" s="7"/>
      <c r="F93" s="31">
        <v>2220.0</v>
      </c>
      <c r="G93" s="34" t="s">
        <v>246</v>
      </c>
    </row>
    <row r="94" ht="26.25" customHeight="1">
      <c r="B94" s="22" t="s">
        <v>247</v>
      </c>
      <c r="C94" s="28" t="s">
        <v>248</v>
      </c>
      <c r="D94" s="7"/>
      <c r="F94" s="33"/>
      <c r="G94" s="33"/>
    </row>
    <row r="95" ht="26.25" customHeight="1">
      <c r="B95" s="22"/>
      <c r="C95" s="36" t="s">
        <v>249</v>
      </c>
      <c r="D95" s="7"/>
      <c r="F95" s="19">
        <v>2220.0</v>
      </c>
      <c r="G95" s="26" t="s">
        <v>250</v>
      </c>
    </row>
    <row r="96" ht="51.75" customHeight="1">
      <c r="B96" s="22" t="s">
        <v>251</v>
      </c>
      <c r="C96" s="28" t="s">
        <v>252</v>
      </c>
      <c r="D96" s="7"/>
      <c r="F96" s="19">
        <v>2310.0</v>
      </c>
      <c r="G96" s="26" t="s">
        <v>253</v>
      </c>
    </row>
    <row r="97" ht="26.25" customHeight="1">
      <c r="B97" s="22" t="s">
        <v>254</v>
      </c>
      <c r="C97" s="28" t="s">
        <v>255</v>
      </c>
      <c r="D97" s="7"/>
      <c r="F97" s="19">
        <v>2391.0</v>
      </c>
      <c r="G97" s="30" t="s">
        <v>256</v>
      </c>
    </row>
    <row r="98" ht="51.75" customHeight="1">
      <c r="B98" s="22" t="s">
        <v>257</v>
      </c>
      <c r="C98" s="28" t="s">
        <v>258</v>
      </c>
      <c r="D98" s="7"/>
      <c r="F98" s="19">
        <v>2392.0</v>
      </c>
      <c r="G98" s="20" t="s">
        <v>259</v>
      </c>
    </row>
    <row r="99" ht="51.75" customHeight="1">
      <c r="B99" s="22" t="s">
        <v>260</v>
      </c>
      <c r="C99" s="28" t="s">
        <v>261</v>
      </c>
      <c r="D99" s="7"/>
      <c r="F99" s="19">
        <v>2392.0</v>
      </c>
      <c r="G99" s="30" t="s">
        <v>262</v>
      </c>
    </row>
    <row r="100" ht="26.25" customHeight="1">
      <c r="B100" s="22"/>
      <c r="C100" s="36" t="s">
        <v>263</v>
      </c>
      <c r="D100" s="7"/>
      <c r="F100" s="19">
        <v>2393.0</v>
      </c>
      <c r="G100" s="26" t="s">
        <v>264</v>
      </c>
    </row>
    <row r="101" ht="26.25" customHeight="1">
      <c r="B101" s="22" t="s">
        <v>265</v>
      </c>
      <c r="C101" s="28" t="s">
        <v>266</v>
      </c>
      <c r="D101" s="7"/>
      <c r="F101" s="19">
        <v>2394.0</v>
      </c>
      <c r="G101" s="20" t="s">
        <v>267</v>
      </c>
    </row>
    <row r="102" ht="39.0" customHeight="1">
      <c r="B102" s="22" t="s">
        <v>268</v>
      </c>
      <c r="C102" s="28" t="s">
        <v>269</v>
      </c>
      <c r="D102" s="7"/>
      <c r="F102" s="19">
        <v>2395.0</v>
      </c>
      <c r="G102" s="20" t="s">
        <v>270</v>
      </c>
    </row>
    <row r="103" ht="26.25" customHeight="1">
      <c r="B103" s="22"/>
      <c r="C103" s="36" t="s">
        <v>271</v>
      </c>
      <c r="D103" s="7"/>
      <c r="F103" s="19">
        <v>2396.0</v>
      </c>
      <c r="G103" s="30" t="s">
        <v>272</v>
      </c>
    </row>
    <row r="104" ht="25.5" customHeight="1">
      <c r="B104" s="22" t="s">
        <v>273</v>
      </c>
      <c r="C104" s="28" t="s">
        <v>274</v>
      </c>
      <c r="D104" s="7"/>
      <c r="F104" s="19">
        <v>2399.0</v>
      </c>
      <c r="G104" s="20" t="s">
        <v>275</v>
      </c>
    </row>
    <row r="105" ht="26.25" customHeight="1">
      <c r="B105" s="22" t="s">
        <v>276</v>
      </c>
      <c r="C105" s="28" t="s">
        <v>277</v>
      </c>
      <c r="D105" s="7"/>
      <c r="F105" s="19">
        <v>2410.0</v>
      </c>
      <c r="G105" s="26" t="s">
        <v>278</v>
      </c>
    </row>
    <row r="106" ht="39.0" customHeight="1">
      <c r="B106" s="22" t="s">
        <v>279</v>
      </c>
      <c r="C106" s="28" t="s">
        <v>280</v>
      </c>
      <c r="D106" s="7"/>
      <c r="F106" s="31">
        <v>2420.0</v>
      </c>
      <c r="G106" s="34" t="s">
        <v>281</v>
      </c>
    </row>
    <row r="107" ht="39.0" customHeight="1">
      <c r="B107" s="22" t="s">
        <v>282</v>
      </c>
      <c r="C107" s="28" t="s">
        <v>283</v>
      </c>
      <c r="D107" s="7"/>
      <c r="F107" s="33"/>
      <c r="G107" s="33"/>
    </row>
    <row r="108" ht="26.25" customHeight="1">
      <c r="B108" s="22" t="s">
        <v>284</v>
      </c>
      <c r="C108" s="28" t="s">
        <v>285</v>
      </c>
      <c r="D108" s="7"/>
      <c r="F108" s="19">
        <v>2420.0</v>
      </c>
      <c r="G108" s="30" t="s">
        <v>286</v>
      </c>
    </row>
    <row r="109" ht="39.0" customHeight="1">
      <c r="B109" s="22" t="s">
        <v>287</v>
      </c>
      <c r="C109" s="28" t="s">
        <v>288</v>
      </c>
      <c r="D109" s="7"/>
      <c r="F109" s="19">
        <v>2431.0</v>
      </c>
      <c r="G109" s="20" t="s">
        <v>289</v>
      </c>
    </row>
    <row r="110" ht="39.0" customHeight="1">
      <c r="B110" s="22" t="s">
        <v>290</v>
      </c>
      <c r="C110" s="28" t="s">
        <v>291</v>
      </c>
      <c r="D110" s="7"/>
      <c r="F110" s="31">
        <v>2431.0</v>
      </c>
      <c r="G110" s="32" t="s">
        <v>292</v>
      </c>
    </row>
    <row r="111" ht="90.0" customHeight="1">
      <c r="B111" s="22" t="s">
        <v>293</v>
      </c>
      <c r="C111" s="28" t="s">
        <v>294</v>
      </c>
      <c r="D111" s="7"/>
      <c r="F111" s="33"/>
      <c r="G111" s="33"/>
    </row>
    <row r="112" ht="26.25" customHeight="1">
      <c r="B112" s="22" t="s">
        <v>295</v>
      </c>
      <c r="C112" s="28" t="s">
        <v>296</v>
      </c>
      <c r="D112" s="7"/>
      <c r="F112" s="19">
        <v>2432.0</v>
      </c>
      <c r="G112" s="20" t="s">
        <v>297</v>
      </c>
    </row>
    <row r="113" ht="26.25" customHeight="1">
      <c r="B113" s="22" t="s">
        <v>298</v>
      </c>
      <c r="C113" s="28" t="s">
        <v>299</v>
      </c>
      <c r="D113" s="7"/>
      <c r="F113" s="19">
        <v>2511.0</v>
      </c>
      <c r="G113" s="20" t="s">
        <v>300</v>
      </c>
    </row>
    <row r="114" ht="26.25" customHeight="1">
      <c r="B114" s="22" t="s">
        <v>301</v>
      </c>
      <c r="C114" s="28" t="s">
        <v>302</v>
      </c>
      <c r="D114" s="7"/>
      <c r="F114" s="19">
        <v>2512.0</v>
      </c>
      <c r="G114" s="20" t="s">
        <v>303</v>
      </c>
    </row>
    <row r="115" ht="39.0" customHeight="1">
      <c r="B115" s="22"/>
      <c r="C115" s="36" t="s">
        <v>304</v>
      </c>
      <c r="D115" s="7"/>
      <c r="F115" s="19">
        <v>2513.0</v>
      </c>
      <c r="G115" s="20" t="s">
        <v>305</v>
      </c>
    </row>
    <row r="116" ht="15.0" customHeight="1">
      <c r="B116" s="22" t="s">
        <v>306</v>
      </c>
      <c r="C116" s="28" t="s">
        <v>307</v>
      </c>
      <c r="D116" s="7"/>
      <c r="F116" s="19">
        <v>2520.0</v>
      </c>
      <c r="G116" s="20" t="s">
        <v>308</v>
      </c>
    </row>
    <row r="117" ht="25.5" customHeight="1">
      <c r="B117" s="22" t="s">
        <v>309</v>
      </c>
      <c r="C117" s="28" t="s">
        <v>310</v>
      </c>
      <c r="D117" s="7"/>
      <c r="F117" s="19">
        <v>2591.0</v>
      </c>
      <c r="G117" s="20" t="s">
        <v>311</v>
      </c>
    </row>
    <row r="118" ht="21.75" customHeight="1">
      <c r="B118" s="22" t="s">
        <v>312</v>
      </c>
      <c r="C118" s="28" t="s">
        <v>313</v>
      </c>
      <c r="D118" s="7"/>
      <c r="F118" s="19">
        <v>2592.0</v>
      </c>
      <c r="G118" s="20" t="s">
        <v>314</v>
      </c>
    </row>
    <row r="119" ht="26.25" customHeight="1">
      <c r="B119" s="22" t="s">
        <v>315</v>
      </c>
      <c r="C119" s="28" t="s">
        <v>316</v>
      </c>
      <c r="D119" s="7"/>
      <c r="F119" s="31">
        <v>2593.0</v>
      </c>
      <c r="G119" s="34" t="s">
        <v>317</v>
      </c>
    </row>
    <row r="120" ht="24.0" customHeight="1">
      <c r="B120" s="22"/>
      <c r="C120" s="29" t="s">
        <v>318</v>
      </c>
      <c r="D120" s="7"/>
      <c r="F120" s="33"/>
      <c r="G120" s="33"/>
    </row>
    <row r="121" ht="51.75" customHeight="1">
      <c r="B121" s="22" t="s">
        <v>319</v>
      </c>
      <c r="C121" s="28" t="s">
        <v>320</v>
      </c>
      <c r="D121" s="7"/>
      <c r="F121" s="19">
        <v>2599.0</v>
      </c>
      <c r="G121" s="20" t="s">
        <v>321</v>
      </c>
    </row>
    <row r="122" ht="26.25" customHeight="1">
      <c r="B122" s="22" t="s">
        <v>322</v>
      </c>
      <c r="C122" s="28" t="s">
        <v>323</v>
      </c>
      <c r="D122" s="7"/>
      <c r="F122" s="19">
        <v>2599.0</v>
      </c>
      <c r="G122" s="20" t="s">
        <v>324</v>
      </c>
    </row>
    <row r="123" ht="25.5" customHeight="1">
      <c r="B123" s="22" t="s">
        <v>325</v>
      </c>
      <c r="C123" s="28" t="s">
        <v>326</v>
      </c>
      <c r="D123" s="7"/>
      <c r="F123" s="19">
        <v>2610.0</v>
      </c>
      <c r="G123" s="20" t="s">
        <v>327</v>
      </c>
    </row>
    <row r="124" ht="26.25" customHeight="1">
      <c r="B124" s="22" t="s">
        <v>328</v>
      </c>
      <c r="C124" s="28" t="s">
        <v>329</v>
      </c>
      <c r="D124" s="7"/>
      <c r="F124" s="19">
        <v>2620.0</v>
      </c>
      <c r="G124" s="20" t="s">
        <v>330</v>
      </c>
    </row>
    <row r="125" ht="26.25" customHeight="1">
      <c r="B125" s="22"/>
      <c r="C125" s="36" t="s">
        <v>331</v>
      </c>
      <c r="D125" s="7"/>
      <c r="F125" s="31">
        <v>2740.0</v>
      </c>
      <c r="G125" s="34" t="s">
        <v>332</v>
      </c>
    </row>
    <row r="126" ht="51.75" customHeight="1">
      <c r="B126" s="22" t="s">
        <v>333</v>
      </c>
      <c r="C126" s="28" t="s">
        <v>334</v>
      </c>
      <c r="D126" s="7"/>
      <c r="F126" s="33"/>
      <c r="G126" s="33"/>
    </row>
    <row r="127" ht="39.0" customHeight="1">
      <c r="B127" s="22" t="s">
        <v>335</v>
      </c>
      <c r="C127" s="28" t="s">
        <v>336</v>
      </c>
      <c r="D127" s="7"/>
      <c r="F127" s="19">
        <v>2750.0</v>
      </c>
      <c r="G127" s="20" t="s">
        <v>337</v>
      </c>
    </row>
    <row r="128" ht="39.0" customHeight="1">
      <c r="B128" s="22" t="s">
        <v>338</v>
      </c>
      <c r="C128" s="28" t="s">
        <v>339</v>
      </c>
      <c r="D128" s="7"/>
      <c r="F128" s="19">
        <v>2790.0</v>
      </c>
      <c r="G128" s="20" t="s">
        <v>340</v>
      </c>
    </row>
    <row r="129" ht="39.0" customHeight="1">
      <c r="B129" s="22" t="s">
        <v>341</v>
      </c>
      <c r="C129" s="28" t="s">
        <v>342</v>
      </c>
      <c r="D129" s="7"/>
      <c r="F129" s="19">
        <v>2790.0</v>
      </c>
      <c r="G129" s="20" t="s">
        <v>343</v>
      </c>
    </row>
    <row r="130" ht="39.0" customHeight="1">
      <c r="B130" s="22" t="s">
        <v>344</v>
      </c>
      <c r="C130" s="28" t="s">
        <v>345</v>
      </c>
      <c r="D130" s="7"/>
      <c r="F130" s="31">
        <v>2811.0</v>
      </c>
      <c r="G130" s="34" t="s">
        <v>346</v>
      </c>
    </row>
    <row r="131" ht="26.25" customHeight="1">
      <c r="B131" s="22" t="s">
        <v>347</v>
      </c>
      <c r="C131" s="28" t="s">
        <v>348</v>
      </c>
      <c r="D131" s="7"/>
      <c r="F131" s="35"/>
      <c r="G131" s="35"/>
    </row>
    <row r="132" ht="51.75" customHeight="1">
      <c r="B132" s="22" t="s">
        <v>349</v>
      </c>
      <c r="C132" s="28" t="s">
        <v>350</v>
      </c>
      <c r="D132" s="7"/>
      <c r="F132" s="33"/>
      <c r="G132" s="33"/>
    </row>
    <row r="133" ht="42.0" customHeight="1">
      <c r="B133" s="22" t="s">
        <v>351</v>
      </c>
      <c r="C133" s="28" t="s">
        <v>352</v>
      </c>
      <c r="D133" s="7"/>
      <c r="F133" s="19">
        <v>2812.0</v>
      </c>
      <c r="G133" s="20" t="s">
        <v>353</v>
      </c>
    </row>
    <row r="134" ht="26.25" customHeight="1">
      <c r="B134" s="22" t="s">
        <v>354</v>
      </c>
      <c r="C134" s="28" t="s">
        <v>355</v>
      </c>
      <c r="D134" s="7"/>
      <c r="F134" s="19">
        <v>2813.0</v>
      </c>
      <c r="G134" s="30" t="s">
        <v>356</v>
      </c>
    </row>
    <row r="135" ht="39.0" customHeight="1">
      <c r="B135" s="22" t="s">
        <v>357</v>
      </c>
      <c r="C135" s="28" t="s">
        <v>358</v>
      </c>
      <c r="D135" s="7"/>
      <c r="F135" s="19">
        <v>2814.0</v>
      </c>
      <c r="G135" s="26" t="s">
        <v>359</v>
      </c>
    </row>
    <row r="136" ht="54.0" customHeight="1">
      <c r="B136" s="22" t="s">
        <v>360</v>
      </c>
      <c r="C136" s="28" t="s">
        <v>361</v>
      </c>
      <c r="D136" s="7"/>
      <c r="F136" s="31">
        <v>2815.0</v>
      </c>
      <c r="G136" s="34" t="s">
        <v>362</v>
      </c>
    </row>
    <row r="137" ht="26.25" customHeight="1">
      <c r="B137" s="22" t="s">
        <v>363</v>
      </c>
      <c r="C137" s="28" t="s">
        <v>364</v>
      </c>
      <c r="D137" s="7"/>
      <c r="F137" s="33"/>
      <c r="G137" s="33"/>
    </row>
    <row r="138" ht="39.0" customHeight="1">
      <c r="B138" s="22" t="s">
        <v>365</v>
      </c>
      <c r="C138" s="28" t="s">
        <v>366</v>
      </c>
      <c r="D138" s="7"/>
      <c r="F138" s="31">
        <v>2816.0</v>
      </c>
      <c r="G138" s="32" t="s">
        <v>367</v>
      </c>
    </row>
    <row r="139" ht="26.25" customHeight="1">
      <c r="B139" s="22" t="s">
        <v>368</v>
      </c>
      <c r="C139" s="28" t="s">
        <v>369</v>
      </c>
      <c r="D139" s="7"/>
      <c r="F139" s="33"/>
      <c r="G139" s="33"/>
    </row>
    <row r="140" ht="39.0" customHeight="1">
      <c r="B140" s="22" t="s">
        <v>370</v>
      </c>
      <c r="C140" s="28" t="s">
        <v>371</v>
      </c>
      <c r="D140" s="7"/>
      <c r="F140" s="31">
        <v>2817.0</v>
      </c>
      <c r="G140" s="32" t="s">
        <v>372</v>
      </c>
    </row>
    <row r="141" ht="26.25" customHeight="1">
      <c r="B141" s="22" t="s">
        <v>373</v>
      </c>
      <c r="C141" s="28" t="s">
        <v>374</v>
      </c>
      <c r="D141" s="7"/>
      <c r="F141" s="33"/>
      <c r="G141" s="33"/>
    </row>
    <row r="142" ht="26.25" customHeight="1">
      <c r="B142" s="22" t="s">
        <v>375</v>
      </c>
      <c r="C142" s="28" t="s">
        <v>376</v>
      </c>
      <c r="D142" s="7"/>
      <c r="F142" s="19">
        <v>2819.0</v>
      </c>
      <c r="G142" s="20" t="s">
        <v>377</v>
      </c>
    </row>
    <row r="143" ht="26.25" customHeight="1">
      <c r="B143" s="22" t="s">
        <v>378</v>
      </c>
      <c r="C143" s="28" t="s">
        <v>379</v>
      </c>
      <c r="D143" s="7"/>
      <c r="F143" s="19">
        <v>2821.0</v>
      </c>
      <c r="G143" s="20" t="s">
        <v>380</v>
      </c>
    </row>
    <row r="144" ht="39.0" customHeight="1">
      <c r="B144" s="22" t="s">
        <v>381</v>
      </c>
      <c r="C144" s="28" t="s">
        <v>382</v>
      </c>
      <c r="D144" s="7"/>
      <c r="F144" s="31">
        <v>2822.0</v>
      </c>
      <c r="G144" s="34" t="s">
        <v>383</v>
      </c>
    </row>
    <row r="145" ht="26.25" customHeight="1">
      <c r="B145" s="22" t="s">
        <v>384</v>
      </c>
      <c r="C145" s="28" t="s">
        <v>385</v>
      </c>
      <c r="D145" s="7"/>
      <c r="F145" s="33"/>
      <c r="G145" s="33"/>
    </row>
    <row r="146" ht="26.25" customHeight="1">
      <c r="B146" s="22" t="s">
        <v>386</v>
      </c>
      <c r="C146" s="28" t="s">
        <v>387</v>
      </c>
      <c r="D146" s="7"/>
      <c r="F146" s="19">
        <v>2822.0</v>
      </c>
      <c r="G146" s="20" t="s">
        <v>388</v>
      </c>
    </row>
    <row r="147" ht="26.25" customHeight="1">
      <c r="B147" s="22" t="s">
        <v>389</v>
      </c>
      <c r="C147" s="28" t="s">
        <v>390</v>
      </c>
      <c r="D147" s="7"/>
      <c r="F147" s="19">
        <v>2823.0</v>
      </c>
      <c r="G147" s="26" t="s">
        <v>391</v>
      </c>
    </row>
    <row r="148" ht="25.5" customHeight="1">
      <c r="B148" s="22" t="s">
        <v>392</v>
      </c>
      <c r="C148" s="28" t="s">
        <v>393</v>
      </c>
      <c r="D148" s="7"/>
      <c r="F148" s="19">
        <v>2824.0</v>
      </c>
      <c r="G148" s="26" t="s">
        <v>394</v>
      </c>
    </row>
    <row r="149" ht="39.0" customHeight="1">
      <c r="B149" s="22"/>
      <c r="C149" s="36" t="s">
        <v>395</v>
      </c>
      <c r="D149" s="7"/>
      <c r="F149" s="19">
        <v>2825.0</v>
      </c>
      <c r="G149" s="26" t="s">
        <v>396</v>
      </c>
    </row>
    <row r="150" ht="26.25" customHeight="1">
      <c r="B150" s="22" t="s">
        <v>397</v>
      </c>
      <c r="C150" s="28" t="s">
        <v>398</v>
      </c>
      <c r="D150" s="7"/>
      <c r="F150" s="31">
        <v>2826.0</v>
      </c>
      <c r="G150" s="34" t="s">
        <v>399</v>
      </c>
    </row>
    <row r="151" ht="26.25" customHeight="1">
      <c r="B151" s="22" t="s">
        <v>400</v>
      </c>
      <c r="C151" s="28" t="s">
        <v>401</v>
      </c>
      <c r="D151" s="7"/>
      <c r="F151" s="33"/>
      <c r="G151" s="33"/>
    </row>
    <row r="152" ht="38.25" customHeight="1">
      <c r="B152" s="22" t="s">
        <v>402</v>
      </c>
      <c r="C152" s="28" t="s">
        <v>403</v>
      </c>
      <c r="D152" s="7"/>
      <c r="F152" s="31">
        <v>2826.0</v>
      </c>
      <c r="G152" s="34" t="s">
        <v>404</v>
      </c>
    </row>
    <row r="153" ht="31.5" customHeight="1">
      <c r="B153" s="22" t="s">
        <v>405</v>
      </c>
      <c r="C153" s="28" t="s">
        <v>406</v>
      </c>
      <c r="D153" s="7"/>
      <c r="F153" s="33"/>
      <c r="G153" s="33"/>
    </row>
    <row r="154" ht="25.5" customHeight="1">
      <c r="B154" s="22" t="s">
        <v>407</v>
      </c>
      <c r="C154" s="28" t="s">
        <v>408</v>
      </c>
      <c r="D154" s="7"/>
      <c r="F154" s="19">
        <v>2920.0</v>
      </c>
      <c r="G154" s="20" t="s">
        <v>409</v>
      </c>
    </row>
    <row r="155" ht="26.25" customHeight="1">
      <c r="B155" s="22" t="s">
        <v>410</v>
      </c>
      <c r="C155" s="28" t="s">
        <v>411</v>
      </c>
      <c r="D155" s="7"/>
      <c r="F155" s="19">
        <v>3022.0</v>
      </c>
      <c r="G155" s="41" t="s">
        <v>412</v>
      </c>
    </row>
    <row r="156" ht="51.0" customHeight="1">
      <c r="B156" s="22" t="s">
        <v>413</v>
      </c>
      <c r="C156" s="28" t="s">
        <v>414</v>
      </c>
      <c r="D156" s="7"/>
      <c r="F156" s="19">
        <v>3100.0</v>
      </c>
      <c r="G156" s="30" t="s">
        <v>415</v>
      </c>
    </row>
    <row r="157" ht="42.0" customHeight="1">
      <c r="B157" s="22" t="s">
        <v>416</v>
      </c>
      <c r="C157" s="28" t="s">
        <v>417</v>
      </c>
      <c r="D157" s="7"/>
      <c r="F157" s="19">
        <v>3100.0</v>
      </c>
      <c r="G157" s="20" t="s">
        <v>418</v>
      </c>
    </row>
    <row r="158" ht="51.75" customHeight="1">
      <c r="B158" s="22" t="s">
        <v>419</v>
      </c>
      <c r="C158" s="28" t="s">
        <v>420</v>
      </c>
      <c r="D158" s="7"/>
      <c r="F158" s="19">
        <v>3230.0</v>
      </c>
      <c r="G158" s="20" t="s">
        <v>421</v>
      </c>
    </row>
    <row r="159" ht="15.0" customHeight="1">
      <c r="B159" s="22" t="s">
        <v>422</v>
      </c>
      <c r="C159" s="28" t="s">
        <v>423</v>
      </c>
      <c r="D159" s="7"/>
      <c r="F159" s="19">
        <v>3240.0</v>
      </c>
      <c r="G159" s="20" t="s">
        <v>424</v>
      </c>
    </row>
    <row r="160" ht="27.75" customHeight="1">
      <c r="B160" s="22" t="s">
        <v>425</v>
      </c>
      <c r="C160" s="28" t="s">
        <v>426</v>
      </c>
      <c r="D160" s="7"/>
      <c r="F160" s="19">
        <v>3250.0</v>
      </c>
      <c r="G160" s="20" t="s">
        <v>427</v>
      </c>
    </row>
    <row r="161" ht="26.25" customHeight="1">
      <c r="B161" s="22" t="s">
        <v>428</v>
      </c>
      <c r="C161" s="28" t="s">
        <v>429</v>
      </c>
      <c r="D161" s="7"/>
      <c r="F161" s="19">
        <v>3250.0</v>
      </c>
      <c r="G161" s="20" t="s">
        <v>430</v>
      </c>
    </row>
    <row r="162" ht="33.0" customHeight="1">
      <c r="B162" s="22" t="s">
        <v>431</v>
      </c>
      <c r="C162" s="28" t="s">
        <v>432</v>
      </c>
      <c r="D162" s="7"/>
      <c r="F162" s="31">
        <v>3250.0</v>
      </c>
      <c r="G162" s="34" t="s">
        <v>433</v>
      </c>
    </row>
    <row r="163" ht="39.75" customHeight="1">
      <c r="B163" s="22" t="s">
        <v>434</v>
      </c>
      <c r="C163" s="28" t="s">
        <v>435</v>
      </c>
      <c r="D163" s="7"/>
      <c r="F163" s="35"/>
      <c r="G163" s="35"/>
    </row>
    <row r="164" ht="36.0" customHeight="1">
      <c r="B164" s="22" t="s">
        <v>436</v>
      </c>
      <c r="C164" s="28" t="s">
        <v>437</v>
      </c>
      <c r="D164" s="7"/>
      <c r="F164" s="33"/>
      <c r="G164" s="33"/>
    </row>
    <row r="165" ht="39.0" customHeight="1">
      <c r="B165" s="22" t="s">
        <v>438</v>
      </c>
      <c r="C165" s="28" t="s">
        <v>439</v>
      </c>
      <c r="D165" s="7"/>
      <c r="F165" s="19">
        <v>3290.0</v>
      </c>
      <c r="G165" s="20" t="s">
        <v>440</v>
      </c>
    </row>
    <row r="166" ht="39.0" customHeight="1">
      <c r="B166" s="22" t="s">
        <v>441</v>
      </c>
      <c r="C166" s="28" t="s">
        <v>442</v>
      </c>
      <c r="D166" s="7"/>
      <c r="F166" s="19">
        <v>3290.0</v>
      </c>
      <c r="G166" s="20" t="s">
        <v>443</v>
      </c>
    </row>
    <row r="167" ht="26.25" customHeight="1">
      <c r="B167" s="22" t="s">
        <v>444</v>
      </c>
      <c r="C167" s="28" t="s">
        <v>445</v>
      </c>
      <c r="D167" s="7"/>
      <c r="F167" s="19">
        <v>3311.0</v>
      </c>
      <c r="G167" s="20" t="s">
        <v>446</v>
      </c>
    </row>
    <row r="168" ht="39.0" customHeight="1">
      <c r="B168" s="22" t="s">
        <v>447</v>
      </c>
      <c r="C168" s="28" t="s">
        <v>448</v>
      </c>
      <c r="D168" s="7"/>
      <c r="F168" s="19">
        <v>3311.0</v>
      </c>
      <c r="G168" s="20" t="s">
        <v>449</v>
      </c>
    </row>
    <row r="169" ht="39.0" customHeight="1">
      <c r="B169" s="22" t="s">
        <v>450</v>
      </c>
      <c r="C169" s="28" t="s">
        <v>451</v>
      </c>
      <c r="D169" s="7"/>
      <c r="F169" s="31">
        <v>3312.0</v>
      </c>
      <c r="G169" s="32" t="s">
        <v>452</v>
      </c>
    </row>
    <row r="170" ht="26.25" customHeight="1">
      <c r="B170" s="22" t="s">
        <v>453</v>
      </c>
      <c r="C170" s="28" t="s">
        <v>454</v>
      </c>
      <c r="D170" s="7"/>
      <c r="F170" s="33"/>
      <c r="G170" s="33"/>
    </row>
    <row r="171" ht="24.0" customHeight="1">
      <c r="B171" s="22" t="s">
        <v>455</v>
      </c>
      <c r="C171" s="28" t="s">
        <v>456</v>
      </c>
      <c r="D171" s="7"/>
      <c r="F171" s="19">
        <v>3315.0</v>
      </c>
      <c r="G171" s="20" t="s">
        <v>457</v>
      </c>
    </row>
    <row r="172" ht="26.25" customHeight="1">
      <c r="B172" s="22" t="s">
        <v>458</v>
      </c>
      <c r="C172" s="28" t="s">
        <v>459</v>
      </c>
      <c r="D172" s="7"/>
      <c r="F172" s="19">
        <v>3315.0</v>
      </c>
      <c r="G172" s="20" t="s">
        <v>460</v>
      </c>
    </row>
    <row r="173" ht="26.25" customHeight="1">
      <c r="B173" s="22" t="s">
        <v>461</v>
      </c>
      <c r="C173" s="28" t="s">
        <v>462</v>
      </c>
      <c r="D173" s="7"/>
      <c r="F173" s="19">
        <v>3319.0</v>
      </c>
      <c r="G173" s="20" t="s">
        <v>463</v>
      </c>
    </row>
    <row r="174" ht="26.25" customHeight="1">
      <c r="B174" s="22" t="s">
        <v>464</v>
      </c>
      <c r="C174" s="28" t="s">
        <v>465</v>
      </c>
      <c r="D174" s="7"/>
      <c r="F174" s="19">
        <v>3319.0</v>
      </c>
      <c r="G174" s="20" t="s">
        <v>466</v>
      </c>
    </row>
    <row r="175" ht="39.0" customHeight="1">
      <c r="B175" s="22" t="s">
        <v>467</v>
      </c>
      <c r="C175" s="28" t="s">
        <v>468</v>
      </c>
      <c r="D175" s="7"/>
      <c r="F175" s="19">
        <v>3319.0</v>
      </c>
      <c r="G175" s="20" t="s">
        <v>469</v>
      </c>
    </row>
    <row r="176" ht="39.0" customHeight="1">
      <c r="B176" s="22" t="s">
        <v>470</v>
      </c>
      <c r="C176" s="28" t="s">
        <v>471</v>
      </c>
      <c r="D176" s="7"/>
      <c r="F176" s="19">
        <v>3319.0</v>
      </c>
      <c r="G176" s="20" t="s">
        <v>472</v>
      </c>
    </row>
    <row r="177" ht="39.0" customHeight="1">
      <c r="B177" s="22" t="s">
        <v>473</v>
      </c>
      <c r="C177" s="28" t="s">
        <v>474</v>
      </c>
      <c r="D177" s="7"/>
      <c r="F177" s="31">
        <v>3319.0</v>
      </c>
      <c r="G177" s="34" t="s">
        <v>475</v>
      </c>
    </row>
    <row r="178" ht="39.0" customHeight="1">
      <c r="B178" s="22" t="s">
        <v>476</v>
      </c>
      <c r="C178" s="28" t="s">
        <v>477</v>
      </c>
      <c r="D178" s="7"/>
      <c r="F178" s="33"/>
      <c r="G178" s="33"/>
    </row>
    <row r="179" ht="39.0" customHeight="1">
      <c r="B179" s="22" t="s">
        <v>478</v>
      </c>
      <c r="C179" s="28" t="s">
        <v>479</v>
      </c>
      <c r="D179" s="7"/>
      <c r="F179" s="19">
        <v>3320.0</v>
      </c>
      <c r="G179" s="20" t="s">
        <v>480</v>
      </c>
    </row>
    <row r="180" ht="39.0" customHeight="1">
      <c r="B180" s="22" t="s">
        <v>481</v>
      </c>
      <c r="C180" s="28" t="s">
        <v>482</v>
      </c>
      <c r="D180" s="7"/>
      <c r="F180" s="19">
        <v>3510.0</v>
      </c>
      <c r="G180" s="30" t="s">
        <v>483</v>
      </c>
    </row>
    <row r="181" ht="26.25" customHeight="1">
      <c r="B181" s="22" t="s">
        <v>484</v>
      </c>
      <c r="C181" s="28" t="s">
        <v>485</v>
      </c>
      <c r="D181" s="7"/>
      <c r="F181" s="19">
        <v>3520.0</v>
      </c>
      <c r="G181" s="26" t="s">
        <v>486</v>
      </c>
    </row>
    <row r="182" ht="15.0" customHeight="1">
      <c r="B182" s="22" t="s">
        <v>487</v>
      </c>
      <c r="C182" s="28" t="s">
        <v>488</v>
      </c>
      <c r="D182" s="7"/>
      <c r="F182" s="19">
        <v>3530.0</v>
      </c>
      <c r="G182" s="26" t="s">
        <v>489</v>
      </c>
    </row>
    <row r="183" ht="20.25" customHeight="1">
      <c r="B183" s="22"/>
      <c r="C183" s="36" t="s">
        <v>490</v>
      </c>
      <c r="D183" s="7"/>
      <c r="F183" s="19">
        <v>3600.0</v>
      </c>
      <c r="G183" s="26" t="s">
        <v>491</v>
      </c>
    </row>
    <row r="184" ht="39.0" customHeight="1">
      <c r="B184" s="22" t="s">
        <v>492</v>
      </c>
      <c r="C184" s="28" t="s">
        <v>493</v>
      </c>
      <c r="D184" s="7"/>
      <c r="F184" s="19">
        <v>3700.0</v>
      </c>
      <c r="G184" s="30" t="s">
        <v>494</v>
      </c>
    </row>
    <row r="185" ht="26.25" customHeight="1">
      <c r="B185" s="22" t="s">
        <v>495</v>
      </c>
      <c r="C185" s="28" t="s">
        <v>496</v>
      </c>
      <c r="D185" s="7"/>
      <c r="F185" s="19">
        <v>3811.0</v>
      </c>
      <c r="G185" s="20" t="s">
        <v>497</v>
      </c>
    </row>
    <row r="186" ht="38.25" customHeight="1">
      <c r="B186" s="22" t="s">
        <v>498</v>
      </c>
      <c r="C186" s="28" t="s">
        <v>499</v>
      </c>
      <c r="D186" s="7"/>
      <c r="F186" s="19">
        <v>3812.0</v>
      </c>
      <c r="G186" s="20" t="s">
        <v>500</v>
      </c>
    </row>
    <row r="187" ht="15.0" customHeight="1">
      <c r="B187" s="22" t="s">
        <v>501</v>
      </c>
      <c r="C187" s="28" t="s">
        <v>502</v>
      </c>
      <c r="D187" s="7"/>
      <c r="F187" s="19">
        <v>3812.0</v>
      </c>
      <c r="G187" s="20" t="s">
        <v>503</v>
      </c>
    </row>
    <row r="188" ht="24.0" customHeight="1">
      <c r="B188" s="22"/>
      <c r="C188" s="36" t="s">
        <v>504</v>
      </c>
      <c r="D188" s="7"/>
      <c r="F188" s="19">
        <v>3821.0</v>
      </c>
      <c r="G188" s="20" t="s">
        <v>505</v>
      </c>
    </row>
    <row r="189" ht="26.25" customHeight="1">
      <c r="B189" s="22" t="s">
        <v>506</v>
      </c>
      <c r="C189" s="28" t="s">
        <v>507</v>
      </c>
      <c r="D189" s="7"/>
      <c r="F189" s="19">
        <v>3821.0</v>
      </c>
      <c r="G189" s="20" t="s">
        <v>508</v>
      </c>
    </row>
    <row r="190" ht="39.0" customHeight="1">
      <c r="B190" s="22" t="s">
        <v>509</v>
      </c>
      <c r="C190" s="28" t="s">
        <v>510</v>
      </c>
      <c r="D190" s="7"/>
      <c r="F190" s="19">
        <v>3822.0</v>
      </c>
      <c r="G190" s="20" t="s">
        <v>511</v>
      </c>
    </row>
    <row r="191" ht="15.0" customHeight="1">
      <c r="B191" s="22" t="s">
        <v>512</v>
      </c>
      <c r="C191" s="28" t="s">
        <v>513</v>
      </c>
      <c r="D191" s="7"/>
      <c r="F191" s="19">
        <v>3822.0</v>
      </c>
      <c r="G191" s="20" t="s">
        <v>514</v>
      </c>
    </row>
    <row r="192" ht="25.5" customHeight="1">
      <c r="B192" s="22" t="s">
        <v>515</v>
      </c>
      <c r="C192" s="28" t="s">
        <v>516</v>
      </c>
      <c r="D192" s="7"/>
      <c r="F192" s="19">
        <v>3830.0</v>
      </c>
      <c r="G192" s="20" t="s">
        <v>517</v>
      </c>
    </row>
    <row r="193" ht="39.0" customHeight="1">
      <c r="B193" s="22" t="s">
        <v>518</v>
      </c>
      <c r="C193" s="28" t="s">
        <v>519</v>
      </c>
      <c r="D193" s="7"/>
      <c r="F193" s="19">
        <v>3900.0</v>
      </c>
      <c r="G193" s="20" t="s">
        <v>520</v>
      </c>
    </row>
    <row r="194" ht="15.0" customHeight="1">
      <c r="B194" s="22" t="s">
        <v>521</v>
      </c>
      <c r="C194" s="28" t="s">
        <v>522</v>
      </c>
      <c r="D194" s="7"/>
      <c r="F194" s="19">
        <v>4100.0</v>
      </c>
      <c r="G194" s="30" t="s">
        <v>523</v>
      </c>
    </row>
    <row r="195" ht="15.0" customHeight="1">
      <c r="B195" s="22"/>
      <c r="C195" s="36" t="s">
        <v>524</v>
      </c>
      <c r="D195" s="7"/>
      <c r="F195" s="19">
        <v>4312.0</v>
      </c>
      <c r="G195" s="30" t="s">
        <v>525</v>
      </c>
    </row>
    <row r="196" ht="26.25" customHeight="1">
      <c r="B196" s="22" t="s">
        <v>526</v>
      </c>
      <c r="C196" s="28" t="s">
        <v>527</v>
      </c>
      <c r="D196" s="7"/>
      <c r="F196" s="19">
        <v>4312.0</v>
      </c>
      <c r="G196" s="20" t="s">
        <v>528</v>
      </c>
    </row>
    <row r="197" ht="26.25" customHeight="1">
      <c r="B197" s="22" t="s">
        <v>529</v>
      </c>
      <c r="C197" s="28" t="s">
        <v>530</v>
      </c>
      <c r="D197" s="7"/>
      <c r="F197" s="19">
        <v>4321.0</v>
      </c>
      <c r="G197" s="20" t="s">
        <v>531</v>
      </c>
    </row>
    <row r="198" ht="39.0" customHeight="1">
      <c r="B198" s="22" t="s">
        <v>532</v>
      </c>
      <c r="C198" s="28" t="s">
        <v>533</v>
      </c>
      <c r="D198" s="7"/>
      <c r="F198" s="19">
        <v>4322.0</v>
      </c>
      <c r="G198" s="20" t="s">
        <v>534</v>
      </c>
    </row>
    <row r="199" ht="39.0" customHeight="1">
      <c r="B199" s="22" t="s">
        <v>535</v>
      </c>
      <c r="C199" s="28" t="s">
        <v>536</v>
      </c>
      <c r="D199" s="7"/>
      <c r="F199" s="31">
        <v>4329.0</v>
      </c>
      <c r="G199" s="34" t="s">
        <v>537</v>
      </c>
    </row>
    <row r="200" ht="26.25" customHeight="1">
      <c r="B200" s="22" t="s">
        <v>538</v>
      </c>
      <c r="C200" s="28" t="s">
        <v>539</v>
      </c>
      <c r="D200" s="7"/>
      <c r="F200" s="33"/>
      <c r="G200" s="33"/>
    </row>
    <row r="201" ht="39.0" customHeight="1">
      <c r="B201" s="22" t="s">
        <v>540</v>
      </c>
      <c r="C201" s="28" t="s">
        <v>541</v>
      </c>
      <c r="D201" s="7"/>
      <c r="F201" s="19">
        <v>4329.0</v>
      </c>
      <c r="G201" s="20" t="s">
        <v>542</v>
      </c>
    </row>
    <row r="202" ht="26.25" customHeight="1">
      <c r="B202" s="22" t="s">
        <v>543</v>
      </c>
      <c r="C202" s="28" t="s">
        <v>544</v>
      </c>
      <c r="D202" s="7"/>
      <c r="F202" s="19">
        <v>4330.0</v>
      </c>
      <c r="G202" s="20" t="s">
        <v>545</v>
      </c>
    </row>
    <row r="203" ht="26.25" customHeight="1">
      <c r="B203" s="22"/>
      <c r="C203" s="36" t="s">
        <v>546</v>
      </c>
      <c r="D203" s="7"/>
      <c r="F203" s="19">
        <v>4330.0</v>
      </c>
      <c r="G203" s="30" t="s">
        <v>547</v>
      </c>
    </row>
    <row r="204" ht="39.0" customHeight="1">
      <c r="B204" s="22" t="s">
        <v>548</v>
      </c>
      <c r="C204" s="28" t="s">
        <v>549</v>
      </c>
      <c r="D204" s="7"/>
      <c r="F204" s="19">
        <v>4390.0</v>
      </c>
      <c r="G204" s="20" t="s">
        <v>550</v>
      </c>
    </row>
    <row r="205" ht="30.0" customHeight="1">
      <c r="B205" s="22" t="s">
        <v>551</v>
      </c>
      <c r="C205" s="28" t="s">
        <v>552</v>
      </c>
      <c r="D205" s="7"/>
      <c r="F205" s="31">
        <v>4390.0</v>
      </c>
      <c r="G205" s="34" t="s">
        <v>553</v>
      </c>
    </row>
    <row r="206" ht="39.0" customHeight="1">
      <c r="B206" s="22"/>
      <c r="C206" s="36" t="s">
        <v>554</v>
      </c>
      <c r="D206" s="7"/>
      <c r="F206" s="33"/>
      <c r="G206" s="33"/>
    </row>
    <row r="207" ht="15.0" customHeight="1">
      <c r="B207" s="22" t="s">
        <v>555</v>
      </c>
      <c r="C207" s="28" t="s">
        <v>556</v>
      </c>
      <c r="D207" s="7"/>
      <c r="F207" s="31">
        <v>4390.0</v>
      </c>
      <c r="G207" s="34" t="s">
        <v>557</v>
      </c>
    </row>
    <row r="208" ht="26.25" customHeight="1">
      <c r="B208" s="22" t="s">
        <v>558</v>
      </c>
      <c r="C208" s="28" t="s">
        <v>559</v>
      </c>
      <c r="D208" s="7"/>
      <c r="F208" s="33"/>
      <c r="G208" s="33"/>
    </row>
    <row r="209" ht="26.25" customHeight="1">
      <c r="B209" s="22" t="s">
        <v>560</v>
      </c>
      <c r="C209" s="28" t="s">
        <v>561</v>
      </c>
      <c r="D209" s="7"/>
      <c r="F209" s="19">
        <v>5110.0</v>
      </c>
      <c r="G209" s="30" t="s">
        <v>562</v>
      </c>
    </row>
    <row r="210" ht="15.0" customHeight="1">
      <c r="B210" s="22" t="s">
        <v>563</v>
      </c>
      <c r="C210" s="28" t="s">
        <v>564</v>
      </c>
      <c r="D210" s="7"/>
      <c r="F210" s="31">
        <v>5110.0</v>
      </c>
      <c r="G210" s="32" t="s">
        <v>565</v>
      </c>
    </row>
    <row r="211" ht="39.0" customHeight="1">
      <c r="B211" s="22" t="s">
        <v>566</v>
      </c>
      <c r="C211" s="28" t="s">
        <v>567</v>
      </c>
      <c r="D211" s="7"/>
      <c r="F211" s="33"/>
      <c r="G211" s="33"/>
    </row>
    <row r="212" ht="14.25" customHeight="1">
      <c r="B212" s="1"/>
      <c r="C212" s="2"/>
      <c r="D212" s="2"/>
      <c r="F212" s="19">
        <v>5120.0</v>
      </c>
      <c r="G212" s="20" t="s">
        <v>568</v>
      </c>
    </row>
    <row r="213" ht="14.25" customHeight="1">
      <c r="B213" s="1"/>
      <c r="C213" s="2"/>
      <c r="D213" s="2"/>
      <c r="F213" s="31">
        <v>5120.0</v>
      </c>
      <c r="G213" s="34" t="s">
        <v>569</v>
      </c>
    </row>
    <row r="214" ht="14.25" customHeight="1">
      <c r="B214" s="1"/>
      <c r="C214" s="2"/>
      <c r="D214" s="2"/>
      <c r="F214" s="33"/>
      <c r="G214" s="33"/>
    </row>
    <row r="215" ht="14.25" customHeight="1">
      <c r="B215" s="1"/>
      <c r="C215" s="2"/>
      <c r="D215" s="2"/>
      <c r="F215" s="19">
        <v>5221.0</v>
      </c>
      <c r="G215" s="20" t="s">
        <v>570</v>
      </c>
    </row>
    <row r="216" ht="14.25" customHeight="1">
      <c r="B216" s="1"/>
      <c r="C216" s="2"/>
      <c r="D216" s="2"/>
      <c r="F216" s="19">
        <v>5222.0</v>
      </c>
      <c r="G216" s="20" t="s">
        <v>571</v>
      </c>
    </row>
    <row r="217" ht="14.25" customHeight="1">
      <c r="B217" s="1"/>
      <c r="C217" s="2"/>
      <c r="D217" s="2"/>
      <c r="F217" s="19">
        <v>5223.0</v>
      </c>
      <c r="G217" s="30" t="s">
        <v>572</v>
      </c>
    </row>
    <row r="218" ht="14.25" customHeight="1">
      <c r="B218" s="1"/>
      <c r="C218" s="2"/>
      <c r="D218" s="2"/>
      <c r="F218" s="19">
        <v>5224.0</v>
      </c>
      <c r="G218" s="20" t="s">
        <v>573</v>
      </c>
    </row>
    <row r="219" ht="14.25" customHeight="1">
      <c r="B219" s="1"/>
      <c r="C219" s="2"/>
      <c r="D219" s="2"/>
      <c r="F219" s="19">
        <v>5224.0</v>
      </c>
      <c r="G219" s="20" t="s">
        <v>574</v>
      </c>
    </row>
    <row r="220" ht="14.25" customHeight="1">
      <c r="B220" s="1"/>
      <c r="C220" s="2"/>
      <c r="D220" s="2"/>
      <c r="F220" s="19">
        <v>5320.0</v>
      </c>
      <c r="G220" s="20" t="s">
        <v>575</v>
      </c>
    </row>
    <row r="221" ht="14.25" customHeight="1">
      <c r="B221" s="1"/>
      <c r="C221" s="2"/>
      <c r="D221" s="2"/>
      <c r="F221" s="19">
        <v>6110.0</v>
      </c>
      <c r="G221" s="20" t="s">
        <v>576</v>
      </c>
    </row>
    <row r="222" ht="14.25" customHeight="1">
      <c r="B222" s="1"/>
      <c r="C222" s="2"/>
      <c r="D222" s="2"/>
      <c r="F222" s="19">
        <v>6120.0</v>
      </c>
      <c r="G222" s="20" t="s">
        <v>577</v>
      </c>
    </row>
    <row r="223" ht="14.25" customHeight="1">
      <c r="B223" s="1"/>
      <c r="C223" s="2"/>
      <c r="D223" s="2"/>
      <c r="F223" s="19">
        <v>6130.0</v>
      </c>
      <c r="G223" s="20" t="s">
        <v>578</v>
      </c>
    </row>
    <row r="224" ht="14.25" customHeight="1">
      <c r="B224" s="1"/>
      <c r="C224" s="2"/>
      <c r="D224" s="2"/>
      <c r="F224" s="19">
        <v>6190.0</v>
      </c>
      <c r="G224" s="20" t="s">
        <v>579</v>
      </c>
    </row>
    <row r="225" ht="14.25" customHeight="1">
      <c r="B225" s="1"/>
      <c r="C225" s="2"/>
      <c r="D225" s="2"/>
      <c r="F225" s="19">
        <v>6391.0</v>
      </c>
      <c r="G225" s="20" t="s">
        <v>580</v>
      </c>
    </row>
    <row r="226" ht="14.25" customHeight="1">
      <c r="B226" s="1"/>
      <c r="C226" s="2"/>
      <c r="D226" s="2"/>
      <c r="F226" s="19">
        <v>7500.0</v>
      </c>
      <c r="G226" s="26" t="s">
        <v>581</v>
      </c>
    </row>
    <row r="227" ht="14.25" customHeight="1">
      <c r="B227" s="1"/>
      <c r="C227" s="2"/>
      <c r="D227" s="2"/>
      <c r="F227" s="19">
        <v>7730.0</v>
      </c>
      <c r="G227" s="30" t="s">
        <v>582</v>
      </c>
    </row>
    <row r="228" ht="14.25" customHeight="1">
      <c r="B228" s="1"/>
      <c r="C228" s="2"/>
      <c r="D228" s="2"/>
      <c r="F228" s="19">
        <v>8010.0</v>
      </c>
      <c r="G228" s="20" t="s">
        <v>583</v>
      </c>
    </row>
    <row r="229" ht="14.25" customHeight="1">
      <c r="B229" s="1"/>
      <c r="C229" s="2"/>
      <c r="D229" s="2"/>
      <c r="F229" s="19">
        <v>8121.0</v>
      </c>
      <c r="G229" s="30" t="s">
        <v>584</v>
      </c>
    </row>
    <row r="230" ht="14.25" customHeight="1">
      <c r="B230" s="1"/>
      <c r="C230" s="2"/>
      <c r="D230" s="2"/>
      <c r="F230" s="19">
        <v>8129.0</v>
      </c>
      <c r="G230" s="20" t="s">
        <v>585</v>
      </c>
    </row>
    <row r="231" ht="14.25" customHeight="1">
      <c r="B231" s="1"/>
      <c r="C231" s="2"/>
      <c r="D231" s="2"/>
      <c r="F231" s="19">
        <v>8130.0</v>
      </c>
      <c r="G231" s="20" t="s">
        <v>586</v>
      </c>
    </row>
    <row r="232" ht="14.25" customHeight="1">
      <c r="B232" s="1"/>
      <c r="C232" s="2"/>
      <c r="D232" s="2"/>
      <c r="F232" s="31">
        <v>8413.0</v>
      </c>
      <c r="G232" s="34" t="s">
        <v>587</v>
      </c>
    </row>
    <row r="233" ht="14.25" customHeight="1">
      <c r="B233" s="1"/>
      <c r="C233" s="2"/>
      <c r="D233" s="2"/>
      <c r="F233" s="33"/>
      <c r="G233" s="33"/>
    </row>
    <row r="234" ht="14.25" customHeight="1">
      <c r="B234" s="1"/>
      <c r="C234" s="2"/>
      <c r="D234" s="2"/>
      <c r="F234" s="19">
        <v>8423.0</v>
      </c>
      <c r="G234" s="20" t="s">
        <v>588</v>
      </c>
    </row>
    <row r="235" ht="14.25" customHeight="1">
      <c r="B235" s="1"/>
      <c r="C235" s="2"/>
      <c r="D235" s="2"/>
      <c r="F235" s="19">
        <v>8610.0</v>
      </c>
      <c r="G235" s="26" t="s">
        <v>589</v>
      </c>
    </row>
    <row r="236" ht="14.25" customHeight="1">
      <c r="B236" s="1"/>
      <c r="C236" s="2"/>
      <c r="D236" s="2"/>
      <c r="F236" s="19">
        <v>8620.0</v>
      </c>
      <c r="G236" s="26" t="s">
        <v>590</v>
      </c>
    </row>
    <row r="237" ht="14.25" customHeight="1">
      <c r="B237" s="1"/>
      <c r="C237" s="2"/>
      <c r="D237" s="2"/>
      <c r="F237" s="19">
        <v>8690.0</v>
      </c>
      <c r="G237" s="26" t="s">
        <v>591</v>
      </c>
    </row>
    <row r="238" ht="14.25" customHeight="1">
      <c r="B238" s="1"/>
      <c r="C238" s="2"/>
      <c r="D238" s="2"/>
      <c r="F238" s="19">
        <v>8710.0</v>
      </c>
      <c r="G238" s="20" t="s">
        <v>592</v>
      </c>
    </row>
    <row r="239" ht="14.25" customHeight="1">
      <c r="B239" s="1"/>
      <c r="C239" s="2"/>
      <c r="D239" s="2"/>
      <c r="F239" s="42">
        <v>8720.0</v>
      </c>
      <c r="G239" s="34" t="s">
        <v>593</v>
      </c>
    </row>
    <row r="240" ht="14.25" customHeight="1">
      <c r="B240" s="1"/>
      <c r="C240" s="2"/>
      <c r="D240" s="2"/>
      <c r="F240" s="35"/>
      <c r="G240" s="35"/>
    </row>
    <row r="241" ht="14.25" customHeight="1">
      <c r="B241" s="1"/>
      <c r="C241" s="2"/>
      <c r="D241" s="2"/>
      <c r="F241" s="33"/>
      <c r="G241" s="33"/>
    </row>
    <row r="242" ht="14.25" customHeight="1">
      <c r="B242" s="1"/>
      <c r="C242" s="2"/>
      <c r="D242" s="2"/>
      <c r="F242" s="43">
        <v>8730.0</v>
      </c>
      <c r="G242" s="20" t="s">
        <v>594</v>
      </c>
    </row>
    <row r="243" ht="14.25" customHeight="1">
      <c r="B243" s="1"/>
      <c r="C243" s="2"/>
      <c r="D243" s="2"/>
      <c r="F243" s="43">
        <v>113.0</v>
      </c>
      <c r="G243" s="20" t="s">
        <v>595</v>
      </c>
    </row>
    <row r="244" ht="14.25" customHeight="1">
      <c r="B244" s="1"/>
      <c r="C244" s="2"/>
      <c r="D244" s="2"/>
      <c r="F244" s="43">
        <v>127.0</v>
      </c>
      <c r="G244" s="20" t="s">
        <v>596</v>
      </c>
    </row>
    <row r="245" ht="14.25" customHeight="1">
      <c r="B245" s="1"/>
      <c r="C245" s="2"/>
      <c r="D245" s="2"/>
      <c r="F245" s="43">
        <v>149.0</v>
      </c>
      <c r="G245" s="20" t="s">
        <v>597</v>
      </c>
    </row>
    <row r="246" ht="14.25" customHeight="1">
      <c r="B246" s="1"/>
      <c r="C246" s="2"/>
      <c r="D246" s="2"/>
      <c r="F246" s="43">
        <v>161.0</v>
      </c>
      <c r="G246" s="20" t="s">
        <v>598</v>
      </c>
    </row>
    <row r="247" ht="14.25" customHeight="1">
      <c r="B247" s="1"/>
      <c r="C247" s="2"/>
      <c r="D247" s="2"/>
      <c r="F247" s="43">
        <v>162.0</v>
      </c>
      <c r="G247" s="20" t="s">
        <v>599</v>
      </c>
    </row>
    <row r="248" ht="14.25" customHeight="1">
      <c r="B248" s="1"/>
      <c r="C248" s="2"/>
      <c r="D248" s="2"/>
      <c r="F248" s="43">
        <v>1020.0</v>
      </c>
      <c r="G248" s="20" t="s">
        <v>600</v>
      </c>
    </row>
    <row r="249" ht="14.25" customHeight="1">
      <c r="B249" s="1"/>
      <c r="C249" s="2"/>
      <c r="D249" s="2"/>
      <c r="F249" s="43">
        <v>1075.0</v>
      </c>
      <c r="G249" s="20" t="s">
        <v>601</v>
      </c>
    </row>
    <row r="250" ht="14.25" customHeight="1">
      <c r="B250" s="1"/>
      <c r="C250" s="2"/>
      <c r="D250" s="2"/>
      <c r="F250" s="43">
        <v>1079.0</v>
      </c>
      <c r="G250" s="20" t="s">
        <v>602</v>
      </c>
    </row>
    <row r="251" ht="14.25" customHeight="1">
      <c r="B251" s="1"/>
      <c r="C251" s="2"/>
      <c r="D251" s="2"/>
      <c r="F251" s="43">
        <v>1104.0</v>
      </c>
      <c r="G251" s="20" t="s">
        <v>603</v>
      </c>
    </row>
    <row r="252" ht="14.25" customHeight="1">
      <c r="B252" s="1"/>
      <c r="C252" s="2"/>
      <c r="D252" s="2"/>
      <c r="F252" s="43">
        <v>1392.0</v>
      </c>
      <c r="G252" s="26" t="s">
        <v>604</v>
      </c>
    </row>
    <row r="253" ht="14.25" customHeight="1">
      <c r="B253" s="1"/>
      <c r="C253" s="2"/>
      <c r="D253" s="2"/>
      <c r="F253" s="43">
        <v>1420.0</v>
      </c>
      <c r="G253" s="20" t="s">
        <v>127</v>
      </c>
    </row>
    <row r="254" ht="14.25" customHeight="1">
      <c r="B254" s="1"/>
      <c r="C254" s="2"/>
      <c r="D254" s="2"/>
      <c r="F254" s="43">
        <v>1512.0</v>
      </c>
      <c r="G254" s="20" t="s">
        <v>605</v>
      </c>
    </row>
    <row r="255" ht="14.25" customHeight="1">
      <c r="B255" s="1"/>
      <c r="C255" s="2"/>
      <c r="D255" s="2"/>
      <c r="F255" s="43">
        <v>1520.0</v>
      </c>
      <c r="G255" s="20" t="s">
        <v>149</v>
      </c>
    </row>
    <row r="256" ht="14.25" customHeight="1">
      <c r="B256" s="1"/>
      <c r="C256" s="2"/>
      <c r="D256" s="2"/>
      <c r="F256" s="43">
        <v>1621.0</v>
      </c>
      <c r="G256" s="30" t="s">
        <v>606</v>
      </c>
    </row>
    <row r="257" ht="14.25" customHeight="1">
      <c r="B257" s="1"/>
      <c r="C257" s="2"/>
      <c r="D257" s="2"/>
      <c r="F257" s="43">
        <v>1629.0</v>
      </c>
      <c r="G257" s="30" t="s">
        <v>607</v>
      </c>
    </row>
    <row r="258" ht="14.25" customHeight="1">
      <c r="B258" s="1"/>
      <c r="C258" s="2"/>
      <c r="D258" s="2"/>
      <c r="F258" s="43">
        <v>1709.0</v>
      </c>
      <c r="G258" s="20" t="s">
        <v>608</v>
      </c>
    </row>
    <row r="259" ht="14.25" customHeight="1">
      <c r="B259" s="1"/>
      <c r="C259" s="2"/>
      <c r="D259" s="2"/>
      <c r="F259" s="43">
        <v>1811.0</v>
      </c>
      <c r="G259" s="20" t="s">
        <v>609</v>
      </c>
    </row>
    <row r="260" ht="14.25" customHeight="1">
      <c r="B260" s="1"/>
      <c r="C260" s="2"/>
      <c r="D260" s="2"/>
      <c r="F260" s="43">
        <v>2022.0</v>
      </c>
      <c r="G260" s="30" t="s">
        <v>610</v>
      </c>
    </row>
    <row r="261" ht="14.25" customHeight="1">
      <c r="B261" s="1"/>
      <c r="C261" s="2"/>
      <c r="D261" s="2"/>
      <c r="F261" s="43">
        <v>2029.0</v>
      </c>
      <c r="G261" s="20" t="s">
        <v>611</v>
      </c>
    </row>
    <row r="262" ht="14.25" customHeight="1">
      <c r="B262" s="1"/>
      <c r="C262" s="2"/>
      <c r="D262" s="2"/>
      <c r="F262" s="43">
        <v>2219.0</v>
      </c>
      <c r="G262" s="20" t="s">
        <v>612</v>
      </c>
    </row>
    <row r="263" ht="14.25" customHeight="1">
      <c r="B263" s="1"/>
      <c r="C263" s="2"/>
      <c r="D263" s="2"/>
      <c r="F263" s="43">
        <v>2220.0</v>
      </c>
      <c r="G263" s="20" t="s">
        <v>613</v>
      </c>
    </row>
    <row r="264" ht="14.25" customHeight="1">
      <c r="B264" s="1"/>
      <c r="C264" s="2"/>
      <c r="D264" s="2"/>
      <c r="F264" s="43">
        <v>2399.0</v>
      </c>
      <c r="G264" s="20" t="s">
        <v>275</v>
      </c>
    </row>
    <row r="265" ht="14.25" customHeight="1">
      <c r="B265" s="1"/>
      <c r="C265" s="2"/>
      <c r="D265" s="2"/>
      <c r="F265" s="43">
        <v>2513.0</v>
      </c>
      <c r="G265" s="26" t="s">
        <v>614</v>
      </c>
    </row>
    <row r="266" ht="14.25" customHeight="1">
      <c r="B266" s="1"/>
      <c r="C266" s="2"/>
      <c r="D266" s="2"/>
      <c r="F266" s="43">
        <v>2591.0</v>
      </c>
      <c r="G266" s="20" t="s">
        <v>311</v>
      </c>
    </row>
    <row r="267" ht="14.25" customHeight="1">
      <c r="B267" s="1"/>
      <c r="C267" s="2"/>
      <c r="D267" s="2"/>
      <c r="F267" s="43">
        <v>2592.0</v>
      </c>
      <c r="G267" s="20" t="s">
        <v>615</v>
      </c>
    </row>
    <row r="268" ht="14.25" customHeight="1">
      <c r="B268" s="1"/>
      <c r="C268" s="2"/>
      <c r="D268" s="2"/>
      <c r="F268" s="43">
        <v>2599.0</v>
      </c>
      <c r="G268" s="20" t="s">
        <v>616</v>
      </c>
    </row>
    <row r="269" ht="14.25" customHeight="1">
      <c r="B269" s="1"/>
      <c r="C269" s="2"/>
      <c r="D269" s="2"/>
      <c r="F269" s="43">
        <v>2660.0</v>
      </c>
      <c r="G269" s="20" t="s">
        <v>617</v>
      </c>
    </row>
    <row r="270" ht="14.25" customHeight="1">
      <c r="B270" s="1"/>
      <c r="C270" s="2"/>
      <c r="D270" s="2"/>
      <c r="F270" s="43">
        <v>2680.0</v>
      </c>
      <c r="G270" s="20" t="s">
        <v>618</v>
      </c>
    </row>
    <row r="271" ht="14.25" customHeight="1">
      <c r="B271" s="1"/>
      <c r="C271" s="2"/>
      <c r="D271" s="2"/>
      <c r="F271" s="43">
        <v>2740.0</v>
      </c>
      <c r="G271" s="30" t="s">
        <v>619</v>
      </c>
    </row>
    <row r="272" ht="14.25" customHeight="1">
      <c r="B272" s="1"/>
      <c r="C272" s="2"/>
      <c r="D272" s="2"/>
      <c r="F272" s="43">
        <v>2750.0</v>
      </c>
      <c r="G272" s="20" t="s">
        <v>620</v>
      </c>
    </row>
    <row r="273" ht="14.25" customHeight="1">
      <c r="B273" s="1"/>
      <c r="C273" s="2"/>
      <c r="D273" s="2"/>
      <c r="F273" s="43">
        <v>2790.0</v>
      </c>
      <c r="G273" s="30" t="s">
        <v>621</v>
      </c>
    </row>
    <row r="274" ht="14.25" customHeight="1">
      <c r="B274" s="1"/>
      <c r="C274" s="2"/>
      <c r="D274" s="2"/>
      <c r="F274" s="43">
        <v>2811.0</v>
      </c>
      <c r="G274" s="30" t="s">
        <v>622</v>
      </c>
    </row>
    <row r="275" ht="14.25" customHeight="1">
      <c r="B275" s="1"/>
      <c r="C275" s="2"/>
      <c r="D275" s="2"/>
      <c r="F275" s="43">
        <v>2812.0</v>
      </c>
      <c r="G275" s="20" t="s">
        <v>623</v>
      </c>
    </row>
    <row r="276" ht="14.25" customHeight="1">
      <c r="B276" s="1"/>
      <c r="C276" s="2"/>
      <c r="D276" s="2"/>
      <c r="F276" s="43">
        <v>2813.0</v>
      </c>
      <c r="G276" s="30" t="s">
        <v>356</v>
      </c>
    </row>
    <row r="277" ht="14.25" customHeight="1">
      <c r="B277" s="1"/>
      <c r="C277" s="2"/>
      <c r="D277" s="2"/>
      <c r="F277" s="43">
        <v>2815.0</v>
      </c>
      <c r="G277" s="30" t="s">
        <v>624</v>
      </c>
    </row>
    <row r="278" ht="14.25" customHeight="1">
      <c r="B278" s="1"/>
      <c r="C278" s="2"/>
      <c r="D278" s="2"/>
      <c r="F278" s="43">
        <v>2816.0</v>
      </c>
      <c r="G278" s="20" t="s">
        <v>625</v>
      </c>
    </row>
    <row r="279" ht="14.25" customHeight="1">
      <c r="B279" s="1"/>
      <c r="C279" s="2"/>
      <c r="D279" s="2"/>
      <c r="F279" s="42">
        <v>2817.0</v>
      </c>
      <c r="G279" s="32" t="s">
        <v>626</v>
      </c>
    </row>
    <row r="280" ht="14.25" customHeight="1">
      <c r="B280" s="1"/>
      <c r="C280" s="2"/>
      <c r="D280" s="2"/>
      <c r="F280" s="33"/>
      <c r="G280" s="33"/>
    </row>
    <row r="281" ht="14.25" customHeight="1">
      <c r="B281" s="1"/>
      <c r="C281" s="2"/>
      <c r="D281" s="2"/>
      <c r="F281" s="43">
        <v>2818.0</v>
      </c>
      <c r="G281" s="20" t="s">
        <v>627</v>
      </c>
    </row>
    <row r="282" ht="14.25" customHeight="1">
      <c r="B282" s="1"/>
      <c r="C282" s="2"/>
      <c r="D282" s="2"/>
      <c r="F282" s="43">
        <v>2819.0</v>
      </c>
      <c r="G282" s="20" t="s">
        <v>628</v>
      </c>
    </row>
    <row r="283" ht="14.25" customHeight="1">
      <c r="B283" s="1"/>
      <c r="C283" s="2"/>
      <c r="D283" s="2"/>
      <c r="F283" s="43">
        <v>2821.0</v>
      </c>
      <c r="G283" s="26" t="s">
        <v>380</v>
      </c>
    </row>
    <row r="284" ht="14.25" customHeight="1">
      <c r="B284" s="1"/>
      <c r="C284" s="2"/>
      <c r="D284" s="2"/>
      <c r="F284" s="43">
        <v>2822.0</v>
      </c>
      <c r="G284" s="20" t="s">
        <v>629</v>
      </c>
    </row>
    <row r="285" ht="14.25" customHeight="1">
      <c r="B285" s="1"/>
      <c r="C285" s="2"/>
      <c r="D285" s="2"/>
      <c r="F285" s="43">
        <v>2823.0</v>
      </c>
      <c r="G285" s="26" t="s">
        <v>391</v>
      </c>
    </row>
    <row r="286" ht="14.25" customHeight="1">
      <c r="B286" s="1"/>
      <c r="C286" s="2"/>
      <c r="D286" s="2"/>
      <c r="F286" s="43">
        <v>2824.0</v>
      </c>
      <c r="G286" s="26" t="s">
        <v>394</v>
      </c>
    </row>
    <row r="287" ht="14.25" customHeight="1">
      <c r="B287" s="1"/>
      <c r="C287" s="2"/>
      <c r="D287" s="2"/>
      <c r="F287" s="43">
        <v>2826.0</v>
      </c>
      <c r="G287" s="20" t="s">
        <v>630</v>
      </c>
    </row>
    <row r="288" ht="14.25" customHeight="1">
      <c r="B288" s="1"/>
      <c r="C288" s="2"/>
      <c r="D288" s="2"/>
      <c r="F288" s="43">
        <v>2829.0</v>
      </c>
      <c r="G288" s="20" t="s">
        <v>631</v>
      </c>
    </row>
    <row r="289" ht="14.25" customHeight="1">
      <c r="B289" s="1"/>
      <c r="C289" s="2"/>
      <c r="D289" s="2"/>
      <c r="F289" s="43">
        <v>2920.0</v>
      </c>
      <c r="G289" s="20" t="s">
        <v>632</v>
      </c>
    </row>
    <row r="290" ht="14.25" customHeight="1">
      <c r="B290" s="1"/>
      <c r="C290" s="2"/>
      <c r="D290" s="2"/>
      <c r="F290" s="43">
        <v>2930.0</v>
      </c>
      <c r="G290" s="20" t="s">
        <v>633</v>
      </c>
    </row>
    <row r="291" ht="14.25" customHeight="1">
      <c r="B291" s="1"/>
      <c r="C291" s="2"/>
      <c r="D291" s="2"/>
      <c r="F291" s="43">
        <v>3011.0</v>
      </c>
      <c r="G291" s="20" t="s">
        <v>634</v>
      </c>
    </row>
    <row r="292" ht="14.25" customHeight="1">
      <c r="B292" s="1"/>
      <c r="C292" s="2"/>
      <c r="D292" s="2"/>
      <c r="F292" s="43">
        <v>3012.0</v>
      </c>
      <c r="G292" s="20" t="s">
        <v>635</v>
      </c>
    </row>
    <row r="293" ht="14.25" customHeight="1">
      <c r="B293" s="1"/>
      <c r="C293" s="2"/>
      <c r="D293" s="2"/>
      <c r="F293" s="43">
        <v>3092.0</v>
      </c>
      <c r="G293" s="20" t="s">
        <v>636</v>
      </c>
    </row>
    <row r="294" ht="14.25" customHeight="1">
      <c r="B294" s="1"/>
      <c r="C294" s="2"/>
      <c r="D294" s="2"/>
      <c r="F294" s="43">
        <v>3099.0</v>
      </c>
      <c r="G294" s="20" t="s">
        <v>637</v>
      </c>
    </row>
    <row r="295" ht="14.25" customHeight="1">
      <c r="B295" s="1"/>
      <c r="C295" s="2"/>
      <c r="D295" s="2"/>
      <c r="F295" s="43">
        <v>3100.0</v>
      </c>
      <c r="G295" s="20" t="s">
        <v>418</v>
      </c>
    </row>
    <row r="296" ht="14.25" customHeight="1">
      <c r="B296" s="1"/>
      <c r="C296" s="2"/>
      <c r="D296" s="2"/>
      <c r="F296" s="43">
        <v>3240.0</v>
      </c>
      <c r="G296" s="20" t="s">
        <v>424</v>
      </c>
    </row>
    <row r="297" ht="14.25" customHeight="1">
      <c r="B297" s="1"/>
      <c r="C297" s="2"/>
      <c r="D297" s="2"/>
      <c r="F297" s="43">
        <v>3250.0</v>
      </c>
      <c r="G297" s="20" t="s">
        <v>638</v>
      </c>
    </row>
    <row r="298" ht="14.25" customHeight="1">
      <c r="B298" s="1"/>
      <c r="C298" s="2"/>
      <c r="D298" s="2"/>
      <c r="F298" s="43">
        <v>3290.0</v>
      </c>
      <c r="G298" s="20" t="s">
        <v>639</v>
      </c>
    </row>
    <row r="299" ht="14.25" customHeight="1">
      <c r="B299" s="1"/>
      <c r="C299" s="2"/>
      <c r="D299" s="2"/>
      <c r="F299" s="43">
        <v>3312.0</v>
      </c>
      <c r="G299" s="20" t="s">
        <v>640</v>
      </c>
    </row>
    <row r="300" ht="14.25" customHeight="1">
      <c r="B300" s="1"/>
      <c r="C300" s="2"/>
      <c r="D300" s="2"/>
      <c r="F300" s="43">
        <v>3830.0</v>
      </c>
      <c r="G300" s="20" t="s">
        <v>641</v>
      </c>
    </row>
    <row r="301" ht="14.25" customHeight="1">
      <c r="B301" s="1"/>
      <c r="C301" s="2"/>
      <c r="D301" s="2"/>
      <c r="F301" s="43">
        <v>4100.0</v>
      </c>
      <c r="G301" s="30" t="s">
        <v>523</v>
      </c>
    </row>
    <row r="302" ht="14.25" customHeight="1">
      <c r="B302" s="1"/>
      <c r="C302" s="2"/>
      <c r="D302" s="2"/>
      <c r="F302" s="43">
        <v>4321.0</v>
      </c>
      <c r="G302" s="20" t="s">
        <v>531</v>
      </c>
    </row>
    <row r="303" ht="14.25" customHeight="1">
      <c r="B303" s="1"/>
      <c r="C303" s="2"/>
      <c r="D303" s="2"/>
      <c r="F303" s="43">
        <v>4620.0</v>
      </c>
      <c r="G303" s="20" t="s">
        <v>642</v>
      </c>
    </row>
    <row r="304" ht="14.25" customHeight="1">
      <c r="B304" s="1"/>
      <c r="C304" s="2"/>
      <c r="D304" s="2"/>
      <c r="F304" s="43">
        <v>4661.0</v>
      </c>
      <c r="G304" s="20" t="s">
        <v>643</v>
      </c>
    </row>
    <row r="305" ht="14.25" customHeight="1">
      <c r="B305" s="1"/>
      <c r="C305" s="2"/>
      <c r="D305" s="2"/>
      <c r="F305" s="43">
        <v>4912.0</v>
      </c>
      <c r="G305" s="20" t="s">
        <v>644</v>
      </c>
    </row>
    <row r="306" ht="14.25" customHeight="1">
      <c r="B306" s="1"/>
      <c r="C306" s="2"/>
      <c r="D306" s="2"/>
      <c r="F306" s="43">
        <v>4922.0</v>
      </c>
      <c r="G306" s="20" t="s">
        <v>645</v>
      </c>
    </row>
    <row r="307" ht="14.25" customHeight="1">
      <c r="B307" s="1"/>
      <c r="C307" s="2"/>
      <c r="D307" s="2"/>
      <c r="F307" s="43">
        <v>4923.0</v>
      </c>
      <c r="G307" s="20" t="s">
        <v>646</v>
      </c>
    </row>
    <row r="308" ht="14.25" customHeight="1">
      <c r="B308" s="1"/>
      <c r="C308" s="2"/>
      <c r="D308" s="2"/>
      <c r="F308" s="43">
        <v>5320.0</v>
      </c>
      <c r="G308" s="20" t="s">
        <v>575</v>
      </c>
    </row>
    <row r="309" ht="14.25" customHeight="1">
      <c r="B309" s="1"/>
      <c r="C309" s="2"/>
      <c r="D309" s="2"/>
      <c r="F309" s="43">
        <v>5610.0</v>
      </c>
      <c r="G309" s="20" t="s">
        <v>647</v>
      </c>
    </row>
    <row r="310" ht="14.25" customHeight="1">
      <c r="B310" s="1"/>
      <c r="C310" s="2"/>
      <c r="D310" s="2"/>
      <c r="F310" s="43">
        <v>6130.0</v>
      </c>
      <c r="G310" s="20" t="s">
        <v>578</v>
      </c>
    </row>
    <row r="311" ht="14.25" customHeight="1">
      <c r="B311" s="1"/>
      <c r="C311" s="2"/>
      <c r="D311" s="2"/>
      <c r="F311" s="43">
        <v>6190.0</v>
      </c>
      <c r="G311" s="20" t="s">
        <v>579</v>
      </c>
    </row>
    <row r="312" ht="14.25" customHeight="1">
      <c r="B312" s="1"/>
      <c r="C312" s="2"/>
      <c r="D312" s="2"/>
      <c r="F312" s="43">
        <v>8129.0</v>
      </c>
      <c r="G312" s="20" t="s">
        <v>648</v>
      </c>
    </row>
    <row r="313" ht="14.25" customHeight="1">
      <c r="B313" s="1"/>
      <c r="C313" s="2"/>
      <c r="D313" s="2"/>
      <c r="F313" s="42">
        <v>9601.0</v>
      </c>
      <c r="G313" s="34" t="s">
        <v>649</v>
      </c>
    </row>
    <row r="314" ht="14.25" customHeight="1">
      <c r="B314" s="1"/>
      <c r="C314" s="2"/>
      <c r="D314" s="2"/>
      <c r="F314" s="33"/>
      <c r="G314" s="33"/>
    </row>
    <row r="315" ht="14.25" customHeight="1">
      <c r="B315" s="1"/>
      <c r="C315" s="2"/>
      <c r="D315" s="2"/>
      <c r="F315" s="3"/>
      <c r="G315" s="4"/>
    </row>
    <row r="316" ht="14.25" customHeight="1">
      <c r="B316" s="1"/>
      <c r="C316" s="2"/>
      <c r="D316" s="2"/>
      <c r="F316" s="3"/>
      <c r="G316" s="4"/>
    </row>
    <row r="317" ht="14.25" customHeight="1">
      <c r="B317" s="1"/>
      <c r="C317" s="2"/>
      <c r="D317" s="2"/>
      <c r="F317" s="3"/>
      <c r="G317" s="4"/>
    </row>
    <row r="318" ht="14.25" customHeight="1">
      <c r="B318" s="1"/>
      <c r="C318" s="2"/>
      <c r="D318" s="2"/>
      <c r="F318" s="3"/>
      <c r="G318" s="4"/>
    </row>
    <row r="319" ht="14.25" customHeight="1">
      <c r="B319" s="1"/>
      <c r="C319" s="2"/>
      <c r="D319" s="2"/>
      <c r="F319" s="3"/>
      <c r="G319" s="4"/>
    </row>
    <row r="320" ht="14.25" customHeight="1">
      <c r="B320" s="1"/>
      <c r="C320" s="2"/>
      <c r="D320" s="2"/>
      <c r="F320" s="3"/>
      <c r="G320" s="4"/>
    </row>
    <row r="321" ht="14.25" customHeight="1">
      <c r="B321" s="1"/>
      <c r="C321" s="2"/>
      <c r="D321" s="2"/>
      <c r="F321" s="3"/>
      <c r="G321" s="4"/>
    </row>
    <row r="322" ht="14.25" customHeight="1">
      <c r="B322" s="1"/>
      <c r="C322" s="2"/>
      <c r="D322" s="2"/>
      <c r="F322" s="3"/>
      <c r="G322" s="4"/>
    </row>
    <row r="323" ht="14.25" customHeight="1">
      <c r="B323" s="1"/>
      <c r="C323" s="2"/>
      <c r="D323" s="2"/>
      <c r="F323" s="3"/>
      <c r="G323" s="4"/>
    </row>
    <row r="324" ht="14.25" customHeight="1">
      <c r="B324" s="1"/>
      <c r="C324" s="2"/>
      <c r="D324" s="2"/>
      <c r="F324" s="3"/>
      <c r="G324" s="4"/>
    </row>
    <row r="325" ht="14.25" customHeight="1">
      <c r="B325" s="1"/>
      <c r="C325" s="2"/>
      <c r="D325" s="2"/>
      <c r="F325" s="3"/>
      <c r="G325" s="4"/>
    </row>
    <row r="326" ht="14.25" customHeight="1">
      <c r="B326" s="1"/>
      <c r="C326" s="2"/>
      <c r="D326" s="2"/>
      <c r="F326" s="3"/>
      <c r="G326" s="4"/>
    </row>
    <row r="327" ht="14.25" customHeight="1">
      <c r="B327" s="1"/>
      <c r="C327" s="2"/>
      <c r="D327" s="2"/>
      <c r="F327" s="3"/>
      <c r="G327" s="4"/>
    </row>
    <row r="328" ht="14.25" customHeight="1">
      <c r="B328" s="1"/>
      <c r="C328" s="2"/>
      <c r="D328" s="2"/>
      <c r="F328" s="3"/>
      <c r="G328" s="4"/>
    </row>
    <row r="329" ht="14.25" customHeight="1">
      <c r="B329" s="1"/>
      <c r="C329" s="2"/>
      <c r="D329" s="2"/>
      <c r="F329" s="3"/>
      <c r="G329" s="4"/>
    </row>
    <row r="330" ht="14.25" customHeight="1">
      <c r="B330" s="1"/>
      <c r="C330" s="2"/>
      <c r="D330" s="2"/>
      <c r="F330" s="3"/>
      <c r="G330" s="4"/>
    </row>
    <row r="331" ht="14.25" customHeight="1">
      <c r="B331" s="1"/>
      <c r="C331" s="2"/>
      <c r="D331" s="2"/>
      <c r="F331" s="3"/>
      <c r="G331" s="4"/>
    </row>
    <row r="332" ht="14.25" customHeight="1">
      <c r="B332" s="1"/>
      <c r="C332" s="2"/>
      <c r="D332" s="2"/>
      <c r="F332" s="3"/>
      <c r="G332" s="4"/>
    </row>
    <row r="333" ht="14.25" customHeight="1">
      <c r="B333" s="1"/>
      <c r="C333" s="2"/>
      <c r="D333" s="2"/>
      <c r="F333" s="3"/>
      <c r="G333" s="4"/>
    </row>
    <row r="334" ht="14.25" customHeight="1">
      <c r="B334" s="1"/>
      <c r="C334" s="2"/>
      <c r="D334" s="2"/>
      <c r="F334" s="3"/>
      <c r="G334" s="4"/>
    </row>
    <row r="335" ht="14.25" customHeight="1">
      <c r="B335" s="1"/>
      <c r="C335" s="2"/>
      <c r="D335" s="2"/>
      <c r="F335" s="3"/>
      <c r="G335" s="4"/>
    </row>
    <row r="336" ht="14.25" customHeight="1">
      <c r="B336" s="1"/>
      <c r="C336" s="2"/>
      <c r="D336" s="2"/>
      <c r="F336" s="3"/>
      <c r="G336" s="4"/>
    </row>
    <row r="337" ht="14.25" customHeight="1">
      <c r="B337" s="1"/>
      <c r="C337" s="2"/>
      <c r="D337" s="2"/>
      <c r="F337" s="3"/>
      <c r="G337" s="4"/>
    </row>
    <row r="338" ht="14.25" customHeight="1">
      <c r="B338" s="1"/>
      <c r="C338" s="2"/>
      <c r="D338" s="2"/>
      <c r="F338" s="3"/>
      <c r="G338" s="4"/>
    </row>
    <row r="339" ht="14.25" customHeight="1">
      <c r="B339" s="1"/>
      <c r="C339" s="2"/>
      <c r="D339" s="2"/>
      <c r="F339" s="3"/>
      <c r="G339" s="4"/>
    </row>
    <row r="340" ht="14.25" customHeight="1">
      <c r="B340" s="1"/>
      <c r="C340" s="2"/>
      <c r="D340" s="2"/>
      <c r="F340" s="3"/>
      <c r="G340" s="4"/>
    </row>
    <row r="341" ht="14.25" customHeight="1">
      <c r="B341" s="1"/>
      <c r="C341" s="2"/>
      <c r="D341" s="2"/>
      <c r="F341" s="3"/>
      <c r="G341" s="4"/>
    </row>
    <row r="342" ht="14.25" customHeight="1">
      <c r="B342" s="1"/>
      <c r="C342" s="2"/>
      <c r="D342" s="2"/>
      <c r="F342" s="3"/>
      <c r="G342" s="4"/>
    </row>
    <row r="343" ht="14.25" customHeight="1">
      <c r="B343" s="1"/>
      <c r="C343" s="2"/>
      <c r="D343" s="2"/>
      <c r="F343" s="3"/>
      <c r="G343" s="4"/>
    </row>
    <row r="344" ht="14.25" customHeight="1">
      <c r="B344" s="1"/>
      <c r="C344" s="2"/>
      <c r="D344" s="2"/>
      <c r="F344" s="3"/>
      <c r="G344" s="4"/>
    </row>
    <row r="345" ht="14.25" customHeight="1">
      <c r="B345" s="1"/>
      <c r="C345" s="2"/>
      <c r="D345" s="2"/>
      <c r="F345" s="3"/>
      <c r="G345" s="4"/>
    </row>
    <row r="346" ht="14.25" customHeight="1">
      <c r="B346" s="1"/>
      <c r="C346" s="2"/>
      <c r="D346" s="2"/>
      <c r="F346" s="3"/>
      <c r="G346" s="4"/>
    </row>
    <row r="347" ht="14.25" customHeight="1">
      <c r="B347" s="1"/>
      <c r="C347" s="2"/>
      <c r="D347" s="2"/>
      <c r="F347" s="3"/>
      <c r="G347" s="4"/>
    </row>
    <row r="348" ht="14.25" customHeight="1">
      <c r="B348" s="1"/>
      <c r="C348" s="2"/>
      <c r="D348" s="2"/>
      <c r="F348" s="3"/>
      <c r="G348" s="4"/>
    </row>
    <row r="349" ht="14.25" customHeight="1">
      <c r="B349" s="1"/>
      <c r="C349" s="2"/>
      <c r="D349" s="2"/>
      <c r="F349" s="3"/>
      <c r="G349" s="4"/>
    </row>
    <row r="350" ht="14.25" customHeight="1">
      <c r="B350" s="1"/>
      <c r="C350" s="2"/>
      <c r="D350" s="2"/>
      <c r="F350" s="3"/>
      <c r="G350" s="4"/>
    </row>
    <row r="351" ht="14.25" customHeight="1">
      <c r="B351" s="1"/>
      <c r="C351" s="2"/>
      <c r="D351" s="2"/>
      <c r="F351" s="3"/>
      <c r="G351" s="4"/>
    </row>
    <row r="352" ht="14.25" customHeight="1">
      <c r="B352" s="1"/>
      <c r="C352" s="2"/>
      <c r="D352" s="2"/>
      <c r="F352" s="3"/>
      <c r="G352" s="4"/>
    </row>
    <row r="353" ht="14.25" customHeight="1">
      <c r="B353" s="1"/>
      <c r="C353" s="2"/>
      <c r="D353" s="2"/>
      <c r="F353" s="3"/>
      <c r="G353" s="4"/>
    </row>
    <row r="354" ht="14.25" customHeight="1">
      <c r="B354" s="1"/>
      <c r="C354" s="2"/>
      <c r="D354" s="2"/>
      <c r="F354" s="3"/>
      <c r="G354" s="4"/>
    </row>
    <row r="355" ht="14.25" customHeight="1">
      <c r="B355" s="1"/>
      <c r="C355" s="2"/>
      <c r="D355" s="2"/>
      <c r="F355" s="3"/>
      <c r="G355" s="4"/>
    </row>
    <row r="356" ht="14.25" customHeight="1">
      <c r="B356" s="1"/>
      <c r="C356" s="2"/>
      <c r="D356" s="2"/>
      <c r="F356" s="3"/>
      <c r="G356" s="4"/>
    </row>
    <row r="357" ht="14.25" customHeight="1">
      <c r="B357" s="1"/>
      <c r="C357" s="2"/>
      <c r="D357" s="2"/>
      <c r="F357" s="3"/>
      <c r="G357" s="4"/>
    </row>
    <row r="358" ht="14.25" customHeight="1">
      <c r="B358" s="1"/>
      <c r="C358" s="2"/>
      <c r="D358" s="2"/>
      <c r="F358" s="3"/>
      <c r="G358" s="4"/>
    </row>
    <row r="359" ht="14.25" customHeight="1">
      <c r="B359" s="1"/>
      <c r="C359" s="2"/>
      <c r="D359" s="2"/>
      <c r="F359" s="3"/>
      <c r="G359" s="4"/>
    </row>
    <row r="360" ht="14.25" customHeight="1">
      <c r="B360" s="1"/>
      <c r="C360" s="2"/>
      <c r="D360" s="2"/>
      <c r="F360" s="3"/>
      <c r="G360" s="4"/>
    </row>
    <row r="361" ht="14.25" customHeight="1">
      <c r="B361" s="1"/>
      <c r="C361" s="2"/>
      <c r="D361" s="2"/>
      <c r="F361" s="3"/>
      <c r="G361" s="4"/>
    </row>
    <row r="362" ht="14.25" customHeight="1">
      <c r="B362" s="1"/>
      <c r="C362" s="2"/>
      <c r="D362" s="2"/>
      <c r="F362" s="3"/>
      <c r="G362" s="4"/>
    </row>
    <row r="363" ht="14.25" customHeight="1">
      <c r="B363" s="1"/>
      <c r="C363" s="2"/>
      <c r="D363" s="2"/>
      <c r="F363" s="3"/>
      <c r="G363" s="4"/>
    </row>
    <row r="364" ht="14.25" customHeight="1">
      <c r="B364" s="1"/>
      <c r="C364" s="2"/>
      <c r="D364" s="2"/>
      <c r="F364" s="3"/>
      <c r="G364" s="4"/>
    </row>
    <row r="365" ht="14.25" customHeight="1">
      <c r="B365" s="1"/>
      <c r="C365" s="2"/>
      <c r="D365" s="2"/>
      <c r="F365" s="3"/>
      <c r="G365" s="4"/>
    </row>
    <row r="366" ht="14.25" customHeight="1">
      <c r="B366" s="1"/>
      <c r="C366" s="2"/>
      <c r="D366" s="2"/>
      <c r="F366" s="3"/>
      <c r="G366" s="4"/>
    </row>
    <row r="367" ht="14.25" customHeight="1">
      <c r="B367" s="1"/>
      <c r="C367" s="2"/>
      <c r="D367" s="2"/>
      <c r="F367" s="3"/>
      <c r="G367" s="4"/>
    </row>
    <row r="368" ht="14.25" customHeight="1">
      <c r="B368" s="1"/>
      <c r="C368" s="2"/>
      <c r="D368" s="2"/>
      <c r="F368" s="3"/>
      <c r="G368" s="4"/>
    </row>
    <row r="369" ht="14.25" customHeight="1">
      <c r="B369" s="1"/>
      <c r="C369" s="2"/>
      <c r="D369" s="2"/>
      <c r="F369" s="3"/>
      <c r="G369" s="4"/>
    </row>
    <row r="370" ht="14.25" customHeight="1">
      <c r="B370" s="1"/>
      <c r="C370" s="2"/>
      <c r="D370" s="2"/>
      <c r="F370" s="3"/>
      <c r="G370" s="4"/>
    </row>
    <row r="371" ht="14.25" customHeight="1">
      <c r="B371" s="1"/>
      <c r="C371" s="2"/>
      <c r="D371" s="2"/>
      <c r="F371" s="3"/>
      <c r="G371" s="4"/>
    </row>
    <row r="372" ht="14.25" customHeight="1">
      <c r="B372" s="1"/>
      <c r="C372" s="2"/>
      <c r="D372" s="2"/>
      <c r="F372" s="3"/>
      <c r="G372" s="4"/>
    </row>
    <row r="373" ht="14.25" customHeight="1">
      <c r="B373" s="1"/>
      <c r="C373" s="2"/>
      <c r="D373" s="2"/>
      <c r="F373" s="3"/>
      <c r="G373" s="4"/>
    </row>
    <row r="374" ht="14.25" customHeight="1">
      <c r="B374" s="1"/>
      <c r="C374" s="2"/>
      <c r="D374" s="2"/>
      <c r="F374" s="3"/>
      <c r="G374" s="4"/>
    </row>
    <row r="375" ht="14.25" customHeight="1">
      <c r="B375" s="1"/>
      <c r="C375" s="2"/>
      <c r="D375" s="2"/>
      <c r="F375" s="3"/>
      <c r="G375" s="4"/>
    </row>
    <row r="376" ht="14.25" customHeight="1">
      <c r="B376" s="1"/>
      <c r="C376" s="2"/>
      <c r="D376" s="2"/>
      <c r="F376" s="3"/>
      <c r="G376" s="4"/>
    </row>
    <row r="377" ht="14.25" customHeight="1">
      <c r="B377" s="1"/>
      <c r="C377" s="2"/>
      <c r="D377" s="2"/>
      <c r="F377" s="3"/>
      <c r="G377" s="4"/>
    </row>
    <row r="378" ht="14.25" customHeight="1">
      <c r="B378" s="1"/>
      <c r="C378" s="2"/>
      <c r="D378" s="2"/>
      <c r="F378" s="3"/>
      <c r="G378" s="4"/>
    </row>
    <row r="379" ht="14.25" customHeight="1">
      <c r="B379" s="1"/>
      <c r="C379" s="2"/>
      <c r="D379" s="2"/>
      <c r="F379" s="3"/>
      <c r="G379" s="4"/>
    </row>
    <row r="380" ht="14.25" customHeight="1">
      <c r="B380" s="1"/>
      <c r="C380" s="2"/>
      <c r="D380" s="2"/>
      <c r="F380" s="3"/>
      <c r="G380" s="4"/>
    </row>
    <row r="381" ht="14.25" customHeight="1">
      <c r="B381" s="1"/>
      <c r="C381" s="2"/>
      <c r="D381" s="2"/>
      <c r="F381" s="3"/>
      <c r="G381" s="4"/>
    </row>
    <row r="382" ht="14.25" customHeight="1">
      <c r="B382" s="1"/>
      <c r="C382" s="2"/>
      <c r="D382" s="2"/>
      <c r="F382" s="3"/>
      <c r="G382" s="4"/>
    </row>
    <row r="383" ht="14.25" customHeight="1">
      <c r="B383" s="1"/>
      <c r="C383" s="2"/>
      <c r="D383" s="2"/>
      <c r="F383" s="3"/>
      <c r="G383" s="4"/>
    </row>
    <row r="384" ht="14.25" customHeight="1">
      <c r="B384" s="1"/>
      <c r="C384" s="2"/>
      <c r="D384" s="2"/>
      <c r="F384" s="3"/>
      <c r="G384" s="4"/>
    </row>
    <row r="385" ht="14.25" customHeight="1">
      <c r="B385" s="1"/>
      <c r="C385" s="2"/>
      <c r="D385" s="2"/>
      <c r="F385" s="3"/>
      <c r="G385" s="4"/>
    </row>
    <row r="386" ht="14.25" customHeight="1">
      <c r="B386" s="1"/>
      <c r="C386" s="2"/>
      <c r="D386" s="2"/>
      <c r="F386" s="3"/>
      <c r="G386" s="4"/>
    </row>
    <row r="387" ht="14.25" customHeight="1">
      <c r="B387" s="1"/>
      <c r="C387" s="2"/>
      <c r="D387" s="2"/>
      <c r="F387" s="3"/>
      <c r="G387" s="4"/>
    </row>
    <row r="388" ht="14.25" customHeight="1">
      <c r="B388" s="1"/>
      <c r="C388" s="2"/>
      <c r="D388" s="2"/>
      <c r="F388" s="3"/>
      <c r="G388" s="4"/>
    </row>
    <row r="389" ht="14.25" customHeight="1">
      <c r="B389" s="1"/>
      <c r="C389" s="2"/>
      <c r="D389" s="2"/>
      <c r="F389" s="3"/>
      <c r="G389" s="4"/>
    </row>
    <row r="390" ht="14.25" customHeight="1">
      <c r="B390" s="1"/>
      <c r="C390" s="2"/>
      <c r="D390" s="2"/>
      <c r="F390" s="3"/>
      <c r="G390" s="4"/>
    </row>
    <row r="391" ht="14.25" customHeight="1">
      <c r="B391" s="1"/>
      <c r="C391" s="2"/>
      <c r="D391" s="2"/>
      <c r="F391" s="3"/>
      <c r="G391" s="4"/>
    </row>
    <row r="392" ht="14.25" customHeight="1">
      <c r="B392" s="1"/>
      <c r="C392" s="2"/>
      <c r="D392" s="2"/>
      <c r="F392" s="3"/>
      <c r="G392" s="4"/>
    </row>
    <row r="393" ht="14.25" customHeight="1">
      <c r="B393" s="1"/>
      <c r="C393" s="2"/>
      <c r="D393" s="2"/>
      <c r="F393" s="3"/>
      <c r="G393" s="4"/>
    </row>
    <row r="394" ht="14.25" customHeight="1">
      <c r="B394" s="1"/>
      <c r="C394" s="2"/>
      <c r="D394" s="2"/>
      <c r="F394" s="3"/>
      <c r="G394" s="4"/>
    </row>
    <row r="395" ht="14.25" customHeight="1">
      <c r="B395" s="1"/>
      <c r="C395" s="2"/>
      <c r="D395" s="2"/>
      <c r="F395" s="3"/>
      <c r="G395" s="4"/>
    </row>
    <row r="396" ht="14.25" customHeight="1">
      <c r="B396" s="1"/>
      <c r="C396" s="2"/>
      <c r="D396" s="2"/>
      <c r="F396" s="3"/>
      <c r="G396" s="4"/>
    </row>
    <row r="397" ht="14.25" customHeight="1">
      <c r="B397" s="1"/>
      <c r="C397" s="2"/>
      <c r="D397" s="2"/>
      <c r="F397" s="3"/>
      <c r="G397" s="4"/>
    </row>
    <row r="398" ht="14.25" customHeight="1">
      <c r="B398" s="1"/>
      <c r="C398" s="2"/>
      <c r="D398" s="2"/>
      <c r="F398" s="3"/>
      <c r="G398" s="4"/>
    </row>
    <row r="399" ht="14.25" customHeight="1">
      <c r="B399" s="1"/>
      <c r="C399" s="2"/>
      <c r="D399" s="2"/>
      <c r="F399" s="3"/>
      <c r="G399" s="4"/>
    </row>
    <row r="400" ht="14.25" customHeight="1">
      <c r="B400" s="1"/>
      <c r="C400" s="2"/>
      <c r="D400" s="2"/>
      <c r="F400" s="3"/>
      <c r="G400" s="4"/>
    </row>
    <row r="401" ht="14.25" customHeight="1">
      <c r="B401" s="1"/>
      <c r="C401" s="2"/>
      <c r="D401" s="2"/>
      <c r="F401" s="3"/>
      <c r="G401" s="4"/>
    </row>
    <row r="402" ht="14.25" customHeight="1">
      <c r="B402" s="1"/>
      <c r="C402" s="2"/>
      <c r="D402" s="2"/>
      <c r="F402" s="3"/>
      <c r="G402" s="4"/>
    </row>
    <row r="403" ht="14.25" customHeight="1">
      <c r="B403" s="1"/>
      <c r="C403" s="2"/>
      <c r="D403" s="2"/>
      <c r="F403" s="3"/>
      <c r="G403" s="4"/>
    </row>
    <row r="404" ht="14.25" customHeight="1">
      <c r="B404" s="1"/>
      <c r="C404" s="2"/>
      <c r="D404" s="2"/>
      <c r="F404" s="3"/>
      <c r="G404" s="4"/>
    </row>
    <row r="405" ht="14.25" customHeight="1">
      <c r="B405" s="1"/>
      <c r="C405" s="2"/>
      <c r="D405" s="2"/>
      <c r="F405" s="3"/>
      <c r="G405" s="4"/>
    </row>
    <row r="406" ht="14.25" customHeight="1">
      <c r="B406" s="1"/>
      <c r="C406" s="2"/>
      <c r="D406" s="2"/>
      <c r="F406" s="3"/>
      <c r="G406" s="4"/>
    </row>
    <row r="407" ht="14.25" customHeight="1">
      <c r="B407" s="1"/>
      <c r="C407" s="2"/>
      <c r="D407" s="2"/>
      <c r="F407" s="3"/>
      <c r="G407" s="4"/>
    </row>
    <row r="408" ht="14.25" customHeight="1">
      <c r="B408" s="1"/>
      <c r="C408" s="2"/>
      <c r="D408" s="2"/>
      <c r="F408" s="3"/>
      <c r="G408" s="4"/>
    </row>
    <row r="409" ht="14.25" customHeight="1">
      <c r="B409" s="1"/>
      <c r="C409" s="2"/>
      <c r="D409" s="2"/>
      <c r="F409" s="3"/>
      <c r="G409" s="4"/>
    </row>
    <row r="410" ht="14.25" customHeight="1">
      <c r="B410" s="1"/>
      <c r="C410" s="2"/>
      <c r="D410" s="2"/>
      <c r="F410" s="3"/>
      <c r="G410" s="4"/>
    </row>
    <row r="411" ht="14.25" customHeight="1">
      <c r="B411" s="1"/>
      <c r="C411" s="2"/>
      <c r="D411" s="2"/>
      <c r="F411" s="3"/>
      <c r="G411" s="4"/>
    </row>
    <row r="412" ht="14.25" customHeight="1">
      <c r="B412" s="1"/>
      <c r="C412" s="2"/>
      <c r="D412" s="2"/>
      <c r="F412" s="3"/>
      <c r="G412" s="4"/>
    </row>
    <row r="413" ht="14.25" customHeight="1">
      <c r="B413" s="1"/>
      <c r="C413" s="2"/>
      <c r="D413" s="2"/>
      <c r="F413" s="3"/>
      <c r="G413" s="4"/>
    </row>
    <row r="414" ht="14.25" customHeight="1">
      <c r="B414" s="1"/>
      <c r="C414" s="2"/>
      <c r="D414" s="2"/>
      <c r="F414" s="3"/>
      <c r="G414" s="4"/>
    </row>
    <row r="415" ht="14.25" customHeight="1">
      <c r="B415" s="1"/>
      <c r="C415" s="2"/>
      <c r="D415" s="2"/>
      <c r="F415" s="3"/>
      <c r="G415" s="4"/>
    </row>
    <row r="416" ht="14.25" customHeight="1">
      <c r="B416" s="1"/>
      <c r="C416" s="2"/>
      <c r="D416" s="2"/>
      <c r="F416" s="3"/>
      <c r="G416" s="4"/>
    </row>
    <row r="417" ht="14.25" customHeight="1">
      <c r="B417" s="1"/>
      <c r="C417" s="2"/>
      <c r="D417" s="2"/>
      <c r="F417" s="3"/>
      <c r="G417" s="4"/>
    </row>
    <row r="418" ht="14.25" customHeight="1">
      <c r="B418" s="1"/>
      <c r="C418" s="2"/>
      <c r="D418" s="2"/>
      <c r="F418" s="3"/>
      <c r="G418" s="4"/>
    </row>
    <row r="419" ht="14.25" customHeight="1">
      <c r="B419" s="1"/>
      <c r="C419" s="2"/>
      <c r="D419" s="2"/>
      <c r="F419" s="3"/>
      <c r="G419" s="4"/>
    </row>
    <row r="420" ht="14.25" customHeight="1">
      <c r="B420" s="1"/>
      <c r="C420" s="2"/>
      <c r="D420" s="2"/>
      <c r="F420" s="3"/>
      <c r="G420" s="4"/>
    </row>
    <row r="421" ht="14.25" customHeight="1">
      <c r="B421" s="1"/>
      <c r="C421" s="2"/>
      <c r="D421" s="2"/>
      <c r="F421" s="3"/>
      <c r="G421" s="4"/>
    </row>
    <row r="422" ht="14.25" customHeight="1">
      <c r="B422" s="1"/>
      <c r="C422" s="2"/>
      <c r="D422" s="2"/>
      <c r="F422" s="3"/>
      <c r="G422" s="4"/>
    </row>
    <row r="423" ht="14.25" customHeight="1">
      <c r="B423" s="1"/>
      <c r="C423" s="2"/>
      <c r="D423" s="2"/>
      <c r="F423" s="3"/>
      <c r="G423" s="4"/>
    </row>
    <row r="424" ht="14.25" customHeight="1">
      <c r="B424" s="1"/>
      <c r="C424" s="2"/>
      <c r="D424" s="2"/>
      <c r="F424" s="3"/>
      <c r="G424" s="4"/>
    </row>
    <row r="425" ht="14.25" customHeight="1">
      <c r="B425" s="1"/>
      <c r="C425" s="2"/>
      <c r="D425" s="2"/>
      <c r="F425" s="3"/>
      <c r="G425" s="4"/>
    </row>
    <row r="426" ht="14.25" customHeight="1">
      <c r="B426" s="1"/>
      <c r="C426" s="2"/>
      <c r="D426" s="2"/>
      <c r="F426" s="3"/>
      <c r="G426" s="4"/>
    </row>
    <row r="427" ht="14.25" customHeight="1">
      <c r="B427" s="1"/>
      <c r="C427" s="2"/>
      <c r="D427" s="2"/>
      <c r="F427" s="3"/>
      <c r="G427" s="4"/>
    </row>
    <row r="428" ht="14.25" customHeight="1">
      <c r="B428" s="1"/>
      <c r="C428" s="2"/>
      <c r="D428" s="2"/>
      <c r="F428" s="3"/>
      <c r="G428" s="4"/>
    </row>
    <row r="429" ht="14.25" customHeight="1">
      <c r="B429" s="1"/>
      <c r="C429" s="2"/>
      <c r="D429" s="2"/>
      <c r="F429" s="3"/>
      <c r="G429" s="4"/>
    </row>
    <row r="430" ht="14.25" customHeight="1">
      <c r="B430" s="1"/>
      <c r="C430" s="2"/>
      <c r="D430" s="2"/>
      <c r="F430" s="3"/>
      <c r="G430" s="4"/>
    </row>
    <row r="431" ht="14.25" customHeight="1">
      <c r="B431" s="1"/>
      <c r="C431" s="2"/>
      <c r="D431" s="2"/>
      <c r="F431" s="3"/>
      <c r="G431" s="4"/>
    </row>
    <row r="432" ht="14.25" customHeight="1">
      <c r="B432" s="1"/>
      <c r="C432" s="2"/>
      <c r="D432" s="2"/>
      <c r="F432" s="3"/>
      <c r="G432" s="4"/>
    </row>
    <row r="433" ht="14.25" customHeight="1">
      <c r="B433" s="1"/>
      <c r="C433" s="2"/>
      <c r="D433" s="2"/>
      <c r="F433" s="3"/>
      <c r="G433" s="4"/>
    </row>
    <row r="434" ht="14.25" customHeight="1">
      <c r="B434" s="1"/>
      <c r="C434" s="2"/>
      <c r="D434" s="2"/>
      <c r="F434" s="3"/>
      <c r="G434" s="4"/>
    </row>
    <row r="435" ht="14.25" customHeight="1">
      <c r="B435" s="1"/>
      <c r="C435" s="2"/>
      <c r="D435" s="2"/>
      <c r="F435" s="3"/>
      <c r="G435" s="4"/>
    </row>
    <row r="436" ht="14.25" customHeight="1">
      <c r="B436" s="1"/>
      <c r="C436" s="2"/>
      <c r="D436" s="2"/>
      <c r="F436" s="3"/>
      <c r="G436" s="4"/>
    </row>
    <row r="437" ht="14.25" customHeight="1">
      <c r="B437" s="1"/>
      <c r="C437" s="2"/>
      <c r="D437" s="2"/>
      <c r="F437" s="3"/>
      <c r="G437" s="4"/>
    </row>
    <row r="438" ht="14.25" customHeight="1">
      <c r="B438" s="1"/>
      <c r="C438" s="2"/>
      <c r="D438" s="2"/>
      <c r="F438" s="3"/>
      <c r="G438" s="4"/>
    </row>
    <row r="439" ht="14.25" customHeight="1">
      <c r="B439" s="1"/>
      <c r="C439" s="2"/>
      <c r="D439" s="2"/>
      <c r="F439" s="3"/>
      <c r="G439" s="4"/>
    </row>
    <row r="440" ht="14.25" customHeight="1">
      <c r="B440" s="1"/>
      <c r="C440" s="2"/>
      <c r="D440" s="2"/>
      <c r="F440" s="3"/>
      <c r="G440" s="4"/>
    </row>
    <row r="441" ht="14.25" customHeight="1">
      <c r="B441" s="1"/>
      <c r="C441" s="2"/>
      <c r="D441" s="2"/>
      <c r="F441" s="3"/>
      <c r="G441" s="4"/>
    </row>
    <row r="442" ht="14.25" customHeight="1">
      <c r="B442" s="1"/>
      <c r="C442" s="2"/>
      <c r="D442" s="2"/>
      <c r="F442" s="3"/>
      <c r="G442" s="4"/>
    </row>
    <row r="443" ht="14.25" customHeight="1">
      <c r="B443" s="1"/>
      <c r="C443" s="2"/>
      <c r="D443" s="2"/>
      <c r="F443" s="3"/>
      <c r="G443" s="4"/>
    </row>
    <row r="444" ht="14.25" customHeight="1">
      <c r="B444" s="1"/>
      <c r="C444" s="2"/>
      <c r="D444" s="2"/>
      <c r="F444" s="3"/>
      <c r="G444" s="4"/>
    </row>
    <row r="445" ht="14.25" customHeight="1">
      <c r="B445" s="1"/>
      <c r="C445" s="2"/>
      <c r="D445" s="2"/>
      <c r="F445" s="3"/>
      <c r="G445" s="4"/>
    </row>
    <row r="446" ht="14.25" customHeight="1">
      <c r="B446" s="1"/>
      <c r="C446" s="2"/>
      <c r="D446" s="2"/>
      <c r="F446" s="3"/>
      <c r="G446" s="4"/>
    </row>
    <row r="447" ht="14.25" customHeight="1">
      <c r="B447" s="1"/>
      <c r="C447" s="2"/>
      <c r="D447" s="2"/>
      <c r="F447" s="3"/>
      <c r="G447" s="4"/>
    </row>
    <row r="448" ht="14.25" customHeight="1">
      <c r="B448" s="1"/>
      <c r="C448" s="2"/>
      <c r="D448" s="2"/>
      <c r="F448" s="3"/>
      <c r="G448" s="4"/>
    </row>
    <row r="449" ht="14.25" customHeight="1">
      <c r="B449" s="1"/>
      <c r="C449" s="2"/>
      <c r="D449" s="2"/>
      <c r="F449" s="3"/>
      <c r="G449" s="4"/>
    </row>
    <row r="450" ht="14.25" customHeight="1">
      <c r="B450" s="1"/>
      <c r="C450" s="2"/>
      <c r="D450" s="2"/>
      <c r="F450" s="3"/>
      <c r="G450" s="4"/>
    </row>
    <row r="451" ht="14.25" customHeight="1">
      <c r="B451" s="1"/>
      <c r="C451" s="2"/>
      <c r="D451" s="2"/>
      <c r="F451" s="3"/>
      <c r="G451" s="4"/>
    </row>
    <row r="452" ht="14.25" customHeight="1">
      <c r="B452" s="1"/>
      <c r="C452" s="2"/>
      <c r="D452" s="2"/>
      <c r="F452" s="3"/>
      <c r="G452" s="4"/>
    </row>
    <row r="453" ht="14.25" customHeight="1">
      <c r="B453" s="1"/>
      <c r="C453" s="2"/>
      <c r="D453" s="2"/>
      <c r="F453" s="3"/>
      <c r="G453" s="4"/>
    </row>
    <row r="454" ht="14.25" customHeight="1">
      <c r="B454" s="1"/>
      <c r="C454" s="2"/>
      <c r="D454" s="2"/>
      <c r="F454" s="3"/>
      <c r="G454" s="4"/>
    </row>
    <row r="455" ht="14.25" customHeight="1">
      <c r="B455" s="1"/>
      <c r="C455" s="2"/>
      <c r="D455" s="2"/>
      <c r="F455" s="3"/>
      <c r="G455" s="4"/>
    </row>
    <row r="456" ht="14.25" customHeight="1">
      <c r="B456" s="1"/>
      <c r="C456" s="2"/>
      <c r="D456" s="2"/>
      <c r="F456" s="3"/>
      <c r="G456" s="4"/>
    </row>
    <row r="457" ht="14.25" customHeight="1">
      <c r="B457" s="1"/>
      <c r="C457" s="2"/>
      <c r="D457" s="2"/>
      <c r="F457" s="3"/>
      <c r="G457" s="4"/>
    </row>
    <row r="458" ht="14.25" customHeight="1">
      <c r="B458" s="1"/>
      <c r="C458" s="2"/>
      <c r="D458" s="2"/>
      <c r="F458" s="3"/>
      <c r="G458" s="4"/>
    </row>
    <row r="459" ht="14.25" customHeight="1">
      <c r="B459" s="1"/>
      <c r="C459" s="2"/>
      <c r="D459" s="2"/>
      <c r="F459" s="3"/>
      <c r="G459" s="4"/>
    </row>
    <row r="460" ht="14.25" customHeight="1">
      <c r="B460" s="1"/>
      <c r="C460" s="2"/>
      <c r="D460" s="2"/>
      <c r="F460" s="3"/>
      <c r="G460" s="4"/>
    </row>
    <row r="461" ht="14.25" customHeight="1">
      <c r="B461" s="1"/>
      <c r="C461" s="2"/>
      <c r="D461" s="2"/>
      <c r="F461" s="3"/>
      <c r="G461" s="4"/>
    </row>
    <row r="462" ht="14.25" customHeight="1">
      <c r="B462" s="1"/>
      <c r="C462" s="2"/>
      <c r="D462" s="2"/>
      <c r="F462" s="3"/>
      <c r="G462" s="4"/>
    </row>
    <row r="463" ht="14.25" customHeight="1">
      <c r="B463" s="1"/>
      <c r="C463" s="2"/>
      <c r="D463" s="2"/>
      <c r="F463" s="3"/>
      <c r="G463" s="4"/>
    </row>
    <row r="464" ht="14.25" customHeight="1">
      <c r="B464" s="1"/>
      <c r="C464" s="2"/>
      <c r="D464" s="2"/>
      <c r="F464" s="3"/>
      <c r="G464" s="4"/>
    </row>
    <row r="465" ht="14.25" customHeight="1">
      <c r="B465" s="1"/>
      <c r="C465" s="2"/>
      <c r="D465" s="2"/>
      <c r="F465" s="3"/>
      <c r="G465" s="4"/>
    </row>
    <row r="466" ht="14.25" customHeight="1">
      <c r="B466" s="1"/>
      <c r="C466" s="2"/>
      <c r="D466" s="2"/>
      <c r="F466" s="3"/>
      <c r="G466" s="4"/>
    </row>
    <row r="467" ht="14.25" customHeight="1">
      <c r="B467" s="1"/>
      <c r="C467" s="2"/>
      <c r="D467" s="2"/>
      <c r="F467" s="3"/>
      <c r="G467" s="4"/>
    </row>
    <row r="468" ht="14.25" customHeight="1">
      <c r="B468" s="1"/>
      <c r="C468" s="2"/>
      <c r="D468" s="2"/>
      <c r="F468" s="3"/>
      <c r="G468" s="4"/>
    </row>
    <row r="469" ht="14.25" customHeight="1">
      <c r="B469" s="1"/>
      <c r="C469" s="2"/>
      <c r="D469" s="2"/>
      <c r="F469" s="3"/>
      <c r="G469" s="4"/>
    </row>
    <row r="470" ht="14.25" customHeight="1">
      <c r="B470" s="1"/>
      <c r="C470" s="2"/>
      <c r="D470" s="2"/>
      <c r="F470" s="3"/>
      <c r="G470" s="4"/>
    </row>
    <row r="471" ht="14.25" customHeight="1">
      <c r="B471" s="1"/>
      <c r="C471" s="2"/>
      <c r="D471" s="2"/>
      <c r="F471" s="3"/>
      <c r="G471" s="4"/>
    </row>
    <row r="472" ht="14.25" customHeight="1">
      <c r="B472" s="1"/>
      <c r="C472" s="2"/>
      <c r="D472" s="2"/>
      <c r="F472" s="3"/>
      <c r="G472" s="4"/>
    </row>
    <row r="473" ht="14.25" customHeight="1">
      <c r="B473" s="1"/>
      <c r="C473" s="2"/>
      <c r="D473" s="2"/>
      <c r="F473" s="3"/>
      <c r="G473" s="4"/>
    </row>
    <row r="474" ht="14.25" customHeight="1">
      <c r="B474" s="1"/>
      <c r="C474" s="2"/>
      <c r="D474" s="2"/>
      <c r="F474" s="3"/>
      <c r="G474" s="4"/>
    </row>
    <row r="475" ht="14.25" customHeight="1">
      <c r="B475" s="1"/>
      <c r="C475" s="2"/>
      <c r="D475" s="2"/>
      <c r="F475" s="3"/>
      <c r="G475" s="4"/>
    </row>
    <row r="476" ht="14.25" customHeight="1">
      <c r="B476" s="1"/>
      <c r="C476" s="2"/>
      <c r="D476" s="2"/>
      <c r="F476" s="3"/>
      <c r="G476" s="4"/>
    </row>
    <row r="477" ht="14.25" customHeight="1">
      <c r="B477" s="1"/>
      <c r="C477" s="2"/>
      <c r="D477" s="2"/>
      <c r="F477" s="3"/>
      <c r="G477" s="4"/>
    </row>
    <row r="478" ht="14.25" customHeight="1">
      <c r="B478" s="1"/>
      <c r="C478" s="2"/>
      <c r="D478" s="2"/>
      <c r="F478" s="3"/>
      <c r="G478" s="4"/>
    </row>
    <row r="479" ht="14.25" customHeight="1">
      <c r="B479" s="1"/>
      <c r="C479" s="2"/>
      <c r="D479" s="2"/>
      <c r="F479" s="3"/>
      <c r="G479" s="4"/>
    </row>
    <row r="480" ht="14.25" customHeight="1">
      <c r="B480" s="1"/>
      <c r="C480" s="2"/>
      <c r="D480" s="2"/>
      <c r="F480" s="3"/>
      <c r="G480" s="4"/>
    </row>
    <row r="481" ht="14.25" customHeight="1">
      <c r="B481" s="1"/>
      <c r="C481" s="2"/>
      <c r="D481" s="2"/>
      <c r="F481" s="3"/>
      <c r="G481" s="4"/>
    </row>
    <row r="482" ht="14.25" customHeight="1">
      <c r="B482" s="1"/>
      <c r="C482" s="2"/>
      <c r="D482" s="2"/>
      <c r="F482" s="3"/>
      <c r="G482" s="4"/>
    </row>
    <row r="483" ht="14.25" customHeight="1">
      <c r="B483" s="1"/>
      <c r="C483" s="2"/>
      <c r="D483" s="2"/>
      <c r="F483" s="3"/>
      <c r="G483" s="4"/>
    </row>
    <row r="484" ht="14.25" customHeight="1">
      <c r="B484" s="1"/>
      <c r="C484" s="2"/>
      <c r="D484" s="2"/>
      <c r="F484" s="3"/>
      <c r="G484" s="4"/>
    </row>
    <row r="485" ht="14.25" customHeight="1">
      <c r="B485" s="1"/>
      <c r="C485" s="2"/>
      <c r="D485" s="2"/>
      <c r="F485" s="3"/>
      <c r="G485" s="4"/>
    </row>
    <row r="486" ht="14.25" customHeight="1">
      <c r="B486" s="1"/>
      <c r="C486" s="2"/>
      <c r="D486" s="2"/>
      <c r="F486" s="3"/>
      <c r="G486" s="4"/>
    </row>
    <row r="487" ht="14.25" customHeight="1">
      <c r="B487" s="1"/>
      <c r="C487" s="2"/>
      <c r="D487" s="2"/>
      <c r="F487" s="3"/>
      <c r="G487" s="4"/>
    </row>
    <row r="488" ht="14.25" customHeight="1">
      <c r="B488" s="1"/>
      <c r="C488" s="2"/>
      <c r="D488" s="2"/>
      <c r="F488" s="3"/>
      <c r="G488" s="4"/>
    </row>
    <row r="489" ht="14.25" customHeight="1">
      <c r="B489" s="1"/>
      <c r="C489" s="2"/>
      <c r="D489" s="2"/>
      <c r="F489" s="3"/>
      <c r="G489" s="4"/>
    </row>
    <row r="490" ht="14.25" customHeight="1">
      <c r="B490" s="1"/>
      <c r="C490" s="2"/>
      <c r="D490" s="2"/>
      <c r="F490" s="3"/>
      <c r="G490" s="4"/>
    </row>
    <row r="491" ht="14.25" customHeight="1">
      <c r="B491" s="1"/>
      <c r="C491" s="2"/>
      <c r="D491" s="2"/>
      <c r="F491" s="3"/>
      <c r="G491" s="4"/>
    </row>
    <row r="492" ht="14.25" customHeight="1">
      <c r="B492" s="1"/>
      <c r="C492" s="2"/>
      <c r="D492" s="2"/>
      <c r="F492" s="3"/>
      <c r="G492" s="4"/>
    </row>
    <row r="493" ht="14.25" customHeight="1">
      <c r="B493" s="1"/>
      <c r="C493" s="2"/>
      <c r="D493" s="2"/>
      <c r="F493" s="3"/>
      <c r="G493" s="4"/>
    </row>
    <row r="494" ht="14.25" customHeight="1">
      <c r="B494" s="1"/>
      <c r="C494" s="2"/>
      <c r="D494" s="2"/>
      <c r="F494" s="3"/>
      <c r="G494" s="4"/>
    </row>
    <row r="495" ht="14.25" customHeight="1">
      <c r="B495" s="1"/>
      <c r="C495" s="2"/>
      <c r="D495" s="2"/>
      <c r="F495" s="3"/>
      <c r="G495" s="4"/>
    </row>
    <row r="496" ht="14.25" customHeight="1">
      <c r="B496" s="1"/>
      <c r="C496" s="2"/>
      <c r="D496" s="2"/>
      <c r="F496" s="3"/>
      <c r="G496" s="4"/>
    </row>
    <row r="497" ht="14.25" customHeight="1">
      <c r="B497" s="1"/>
      <c r="C497" s="2"/>
      <c r="D497" s="2"/>
      <c r="F497" s="3"/>
      <c r="G497" s="4"/>
    </row>
    <row r="498" ht="14.25" customHeight="1">
      <c r="B498" s="1"/>
      <c r="C498" s="2"/>
      <c r="D498" s="2"/>
      <c r="F498" s="3"/>
      <c r="G498" s="4"/>
    </row>
    <row r="499" ht="14.25" customHeight="1">
      <c r="B499" s="1"/>
      <c r="C499" s="2"/>
      <c r="D499" s="2"/>
      <c r="F499" s="3"/>
      <c r="G499" s="4"/>
    </row>
    <row r="500" ht="14.25" customHeight="1">
      <c r="B500" s="1"/>
      <c r="C500" s="2"/>
      <c r="D500" s="2"/>
      <c r="F500" s="3"/>
      <c r="G500" s="4"/>
    </row>
    <row r="501" ht="14.25" customHeight="1">
      <c r="B501" s="1"/>
      <c r="C501" s="2"/>
      <c r="D501" s="2"/>
      <c r="F501" s="3"/>
      <c r="G501" s="4"/>
    </row>
    <row r="502" ht="14.25" customHeight="1">
      <c r="B502" s="1"/>
      <c r="C502" s="2"/>
      <c r="D502" s="2"/>
      <c r="F502" s="3"/>
      <c r="G502" s="4"/>
    </row>
    <row r="503" ht="14.25" customHeight="1">
      <c r="B503" s="1"/>
      <c r="C503" s="2"/>
      <c r="D503" s="2"/>
      <c r="F503" s="3"/>
      <c r="G503" s="4"/>
    </row>
    <row r="504" ht="14.25" customHeight="1">
      <c r="B504" s="1"/>
      <c r="C504" s="2"/>
      <c r="D504" s="2"/>
      <c r="F504" s="3"/>
      <c r="G504" s="4"/>
    </row>
    <row r="505" ht="14.25" customHeight="1">
      <c r="B505" s="1"/>
      <c r="C505" s="2"/>
      <c r="D505" s="2"/>
      <c r="F505" s="3"/>
      <c r="G505" s="4"/>
    </row>
    <row r="506" ht="14.25" customHeight="1">
      <c r="B506" s="1"/>
      <c r="C506" s="2"/>
      <c r="D506" s="2"/>
      <c r="F506" s="3"/>
      <c r="G506" s="4"/>
    </row>
    <row r="507" ht="14.25" customHeight="1">
      <c r="B507" s="1"/>
      <c r="C507" s="2"/>
      <c r="D507" s="2"/>
      <c r="F507" s="3"/>
      <c r="G507" s="4"/>
    </row>
    <row r="508" ht="14.25" customHeight="1">
      <c r="B508" s="1"/>
      <c r="C508" s="2"/>
      <c r="D508" s="2"/>
      <c r="F508" s="3"/>
      <c r="G508" s="4"/>
    </row>
    <row r="509" ht="14.25" customHeight="1">
      <c r="B509" s="1"/>
      <c r="C509" s="2"/>
      <c r="D509" s="2"/>
      <c r="F509" s="3"/>
      <c r="G509" s="4"/>
    </row>
    <row r="510" ht="14.25" customHeight="1">
      <c r="B510" s="1"/>
      <c r="C510" s="2"/>
      <c r="D510" s="2"/>
      <c r="F510" s="3"/>
      <c r="G510" s="4"/>
    </row>
    <row r="511" ht="14.25" customHeight="1">
      <c r="B511" s="1"/>
      <c r="C511" s="2"/>
      <c r="D511" s="2"/>
      <c r="F511" s="3"/>
      <c r="G511" s="4"/>
    </row>
    <row r="512" ht="14.25" customHeight="1">
      <c r="B512" s="1"/>
      <c r="C512" s="2"/>
      <c r="D512" s="2"/>
      <c r="F512" s="3"/>
      <c r="G512" s="4"/>
    </row>
    <row r="513" ht="14.25" customHeight="1">
      <c r="B513" s="1"/>
      <c r="C513" s="2"/>
      <c r="D513" s="2"/>
      <c r="F513" s="3"/>
      <c r="G513" s="4"/>
    </row>
    <row r="514" ht="14.25" customHeight="1">
      <c r="B514" s="1"/>
      <c r="C514" s="2"/>
      <c r="D514" s="2"/>
      <c r="F514" s="3"/>
      <c r="G514" s="4"/>
    </row>
    <row r="515" ht="14.25" customHeight="1">
      <c r="B515" s="1"/>
      <c r="C515" s="2"/>
      <c r="D515" s="2"/>
      <c r="F515" s="3"/>
      <c r="G515" s="4"/>
    </row>
    <row r="516" ht="14.25" customHeight="1">
      <c r="B516" s="1"/>
      <c r="C516" s="2"/>
      <c r="D516" s="2"/>
      <c r="F516" s="3"/>
      <c r="G516" s="4"/>
    </row>
    <row r="517" ht="14.25" customHeight="1">
      <c r="B517" s="1"/>
      <c r="C517" s="2"/>
      <c r="D517" s="2"/>
      <c r="F517" s="3"/>
      <c r="G517" s="4"/>
    </row>
    <row r="518" ht="14.25" customHeight="1">
      <c r="B518" s="1"/>
      <c r="C518" s="2"/>
      <c r="D518" s="2"/>
      <c r="F518" s="3"/>
      <c r="G518" s="4"/>
    </row>
    <row r="519" ht="14.25" customHeight="1">
      <c r="B519" s="1"/>
      <c r="C519" s="2"/>
      <c r="D519" s="2"/>
      <c r="F519" s="3"/>
      <c r="G519" s="4"/>
    </row>
    <row r="520" ht="14.25" customHeight="1">
      <c r="B520" s="1"/>
      <c r="C520" s="2"/>
      <c r="D520" s="2"/>
      <c r="F520" s="3"/>
      <c r="G520" s="4"/>
    </row>
    <row r="521" ht="14.25" customHeight="1">
      <c r="B521" s="1"/>
      <c r="C521" s="2"/>
      <c r="D521" s="2"/>
      <c r="F521" s="3"/>
      <c r="G521" s="4"/>
    </row>
    <row r="522" ht="14.25" customHeight="1">
      <c r="B522" s="1"/>
      <c r="C522" s="2"/>
      <c r="D522" s="2"/>
      <c r="F522" s="3"/>
      <c r="G522" s="4"/>
    </row>
    <row r="523" ht="14.25" customHeight="1">
      <c r="B523" s="1"/>
      <c r="C523" s="2"/>
      <c r="D523" s="2"/>
      <c r="F523" s="3"/>
      <c r="G523" s="4"/>
    </row>
    <row r="524" ht="14.25" customHeight="1">
      <c r="B524" s="1"/>
      <c r="C524" s="2"/>
      <c r="D524" s="2"/>
      <c r="F524" s="3"/>
      <c r="G524" s="4"/>
    </row>
    <row r="525" ht="14.25" customHeight="1">
      <c r="B525" s="1"/>
      <c r="C525" s="2"/>
      <c r="D525" s="2"/>
      <c r="F525" s="3"/>
      <c r="G525" s="4"/>
    </row>
    <row r="526" ht="14.25" customHeight="1">
      <c r="B526" s="1"/>
      <c r="C526" s="2"/>
      <c r="D526" s="2"/>
      <c r="F526" s="3"/>
      <c r="G526" s="4"/>
    </row>
    <row r="527" ht="14.25" customHeight="1">
      <c r="B527" s="1"/>
      <c r="C527" s="2"/>
      <c r="D527" s="2"/>
      <c r="F527" s="3"/>
      <c r="G527" s="4"/>
    </row>
    <row r="528" ht="14.25" customHeight="1">
      <c r="B528" s="1"/>
      <c r="C528" s="2"/>
      <c r="D528" s="2"/>
      <c r="F528" s="3"/>
      <c r="G528" s="4"/>
    </row>
    <row r="529" ht="14.25" customHeight="1">
      <c r="B529" s="1"/>
      <c r="C529" s="2"/>
      <c r="D529" s="2"/>
      <c r="F529" s="3"/>
      <c r="G529" s="4"/>
    </row>
    <row r="530" ht="14.25" customHeight="1">
      <c r="B530" s="1"/>
      <c r="C530" s="2"/>
      <c r="D530" s="2"/>
      <c r="F530" s="3"/>
      <c r="G530" s="4"/>
    </row>
    <row r="531" ht="14.25" customHeight="1">
      <c r="B531" s="1"/>
      <c r="C531" s="2"/>
      <c r="D531" s="2"/>
      <c r="F531" s="3"/>
      <c r="G531" s="4"/>
    </row>
    <row r="532" ht="14.25" customHeight="1">
      <c r="B532" s="1"/>
      <c r="C532" s="2"/>
      <c r="D532" s="2"/>
      <c r="F532" s="3"/>
      <c r="G532" s="4"/>
    </row>
    <row r="533" ht="14.25" customHeight="1">
      <c r="B533" s="1"/>
      <c r="C533" s="2"/>
      <c r="D533" s="2"/>
      <c r="F533" s="3"/>
      <c r="G533" s="4"/>
    </row>
    <row r="534" ht="14.25" customHeight="1">
      <c r="B534" s="1"/>
      <c r="C534" s="2"/>
      <c r="D534" s="2"/>
      <c r="F534" s="3"/>
      <c r="G534" s="4"/>
    </row>
    <row r="535" ht="14.25" customHeight="1">
      <c r="B535" s="1"/>
      <c r="C535" s="2"/>
      <c r="D535" s="2"/>
      <c r="F535" s="3"/>
      <c r="G535" s="4"/>
    </row>
    <row r="536" ht="14.25" customHeight="1">
      <c r="B536" s="1"/>
      <c r="C536" s="2"/>
      <c r="D536" s="2"/>
      <c r="F536" s="3"/>
      <c r="G536" s="4"/>
    </row>
    <row r="537" ht="14.25" customHeight="1">
      <c r="B537" s="1"/>
      <c r="C537" s="2"/>
      <c r="D537" s="2"/>
      <c r="F537" s="3"/>
      <c r="G537" s="4"/>
    </row>
    <row r="538" ht="14.25" customHeight="1">
      <c r="B538" s="1"/>
      <c r="C538" s="2"/>
      <c r="D538" s="2"/>
      <c r="F538" s="3"/>
      <c r="G538" s="4"/>
    </row>
    <row r="539" ht="14.25" customHeight="1">
      <c r="B539" s="1"/>
      <c r="C539" s="2"/>
      <c r="D539" s="2"/>
      <c r="F539" s="3"/>
      <c r="G539" s="4"/>
    </row>
    <row r="540" ht="14.25" customHeight="1">
      <c r="B540" s="1"/>
      <c r="C540" s="2"/>
      <c r="D540" s="2"/>
      <c r="F540" s="3"/>
      <c r="G540" s="4"/>
    </row>
    <row r="541" ht="14.25" customHeight="1">
      <c r="B541" s="1"/>
      <c r="C541" s="2"/>
      <c r="D541" s="2"/>
      <c r="F541" s="3"/>
      <c r="G541" s="4"/>
    </row>
    <row r="542" ht="14.25" customHeight="1">
      <c r="B542" s="1"/>
      <c r="C542" s="2"/>
      <c r="D542" s="2"/>
      <c r="F542" s="3"/>
      <c r="G542" s="4"/>
    </row>
    <row r="543" ht="14.25" customHeight="1">
      <c r="B543" s="1"/>
      <c r="C543" s="2"/>
      <c r="D543" s="2"/>
      <c r="F543" s="3"/>
      <c r="G543" s="4"/>
    </row>
    <row r="544" ht="14.25" customHeight="1">
      <c r="B544" s="1"/>
      <c r="C544" s="2"/>
      <c r="D544" s="2"/>
      <c r="F544" s="3"/>
      <c r="G544" s="4"/>
    </row>
    <row r="545" ht="14.25" customHeight="1">
      <c r="B545" s="1"/>
      <c r="C545" s="2"/>
      <c r="D545" s="2"/>
      <c r="F545" s="3"/>
      <c r="G545" s="4"/>
    </row>
    <row r="546" ht="14.25" customHeight="1">
      <c r="B546" s="1"/>
      <c r="C546" s="2"/>
      <c r="D546" s="2"/>
      <c r="F546" s="3"/>
      <c r="G546" s="4"/>
    </row>
    <row r="547" ht="14.25" customHeight="1">
      <c r="B547" s="1"/>
      <c r="C547" s="2"/>
      <c r="D547" s="2"/>
      <c r="F547" s="3"/>
      <c r="G547" s="4"/>
    </row>
    <row r="548" ht="14.25" customHeight="1">
      <c r="B548" s="1"/>
      <c r="C548" s="2"/>
      <c r="D548" s="2"/>
      <c r="F548" s="3"/>
      <c r="G548" s="4"/>
    </row>
    <row r="549" ht="14.25" customHeight="1">
      <c r="B549" s="1"/>
      <c r="C549" s="2"/>
      <c r="D549" s="2"/>
      <c r="F549" s="3"/>
      <c r="G549" s="4"/>
    </row>
    <row r="550" ht="14.25" customHeight="1">
      <c r="B550" s="1"/>
      <c r="C550" s="2"/>
      <c r="D550" s="2"/>
      <c r="F550" s="3"/>
      <c r="G550" s="4"/>
    </row>
    <row r="551" ht="14.25" customHeight="1">
      <c r="B551" s="1"/>
      <c r="C551" s="2"/>
      <c r="D551" s="2"/>
      <c r="F551" s="3"/>
      <c r="G551" s="4"/>
    </row>
    <row r="552" ht="14.25" customHeight="1">
      <c r="B552" s="1"/>
      <c r="C552" s="2"/>
      <c r="D552" s="2"/>
      <c r="F552" s="3"/>
      <c r="G552" s="4"/>
    </row>
    <row r="553" ht="14.25" customHeight="1">
      <c r="B553" s="1"/>
      <c r="C553" s="2"/>
      <c r="D553" s="2"/>
      <c r="F553" s="3"/>
      <c r="G553" s="4"/>
    </row>
    <row r="554" ht="14.25" customHeight="1">
      <c r="B554" s="1"/>
      <c r="C554" s="2"/>
      <c r="D554" s="2"/>
      <c r="F554" s="3"/>
      <c r="G554" s="4"/>
    </row>
    <row r="555" ht="14.25" customHeight="1">
      <c r="B555" s="1"/>
      <c r="C555" s="2"/>
      <c r="D555" s="2"/>
      <c r="F555" s="3"/>
      <c r="G555" s="4"/>
    </row>
    <row r="556" ht="14.25" customHeight="1">
      <c r="B556" s="1"/>
      <c r="C556" s="2"/>
      <c r="D556" s="2"/>
      <c r="F556" s="3"/>
      <c r="G556" s="4"/>
    </row>
    <row r="557" ht="14.25" customHeight="1">
      <c r="B557" s="1"/>
      <c r="C557" s="2"/>
      <c r="D557" s="2"/>
      <c r="F557" s="3"/>
      <c r="G557" s="4"/>
    </row>
    <row r="558" ht="14.25" customHeight="1">
      <c r="B558" s="1"/>
      <c r="C558" s="2"/>
      <c r="D558" s="2"/>
      <c r="F558" s="3"/>
      <c r="G558" s="4"/>
    </row>
    <row r="559" ht="14.25" customHeight="1">
      <c r="B559" s="1"/>
      <c r="C559" s="2"/>
      <c r="D559" s="2"/>
      <c r="F559" s="3"/>
      <c r="G559" s="4"/>
    </row>
    <row r="560" ht="14.25" customHeight="1">
      <c r="B560" s="1"/>
      <c r="C560" s="2"/>
      <c r="D560" s="2"/>
      <c r="F560" s="3"/>
      <c r="G560" s="4"/>
    </row>
    <row r="561" ht="14.25" customHeight="1">
      <c r="B561" s="1"/>
      <c r="C561" s="2"/>
      <c r="D561" s="2"/>
      <c r="F561" s="3"/>
      <c r="G561" s="4"/>
    </row>
    <row r="562" ht="14.25" customHeight="1">
      <c r="B562" s="1"/>
      <c r="C562" s="2"/>
      <c r="D562" s="2"/>
      <c r="F562" s="3"/>
      <c r="G562" s="4"/>
    </row>
    <row r="563" ht="14.25" customHeight="1">
      <c r="B563" s="1"/>
      <c r="C563" s="2"/>
      <c r="D563" s="2"/>
      <c r="F563" s="3"/>
      <c r="G563" s="4"/>
    </row>
    <row r="564" ht="14.25" customHeight="1">
      <c r="B564" s="1"/>
      <c r="C564" s="2"/>
      <c r="D564" s="2"/>
      <c r="F564" s="3"/>
      <c r="G564" s="4"/>
    </row>
    <row r="565" ht="14.25" customHeight="1">
      <c r="B565" s="1"/>
      <c r="C565" s="2"/>
      <c r="D565" s="2"/>
      <c r="F565" s="3"/>
      <c r="G565" s="4"/>
    </row>
    <row r="566" ht="14.25" customHeight="1">
      <c r="B566" s="1"/>
      <c r="C566" s="2"/>
      <c r="D566" s="2"/>
      <c r="F566" s="3"/>
      <c r="G566" s="4"/>
    </row>
    <row r="567" ht="14.25" customHeight="1">
      <c r="B567" s="1"/>
      <c r="C567" s="2"/>
      <c r="D567" s="2"/>
      <c r="F567" s="3"/>
      <c r="G567" s="4"/>
    </row>
    <row r="568" ht="14.25" customHeight="1">
      <c r="B568" s="1"/>
      <c r="C568" s="2"/>
      <c r="D568" s="2"/>
      <c r="F568" s="3"/>
      <c r="G568" s="4"/>
    </row>
    <row r="569" ht="14.25" customHeight="1">
      <c r="B569" s="1"/>
      <c r="C569" s="2"/>
      <c r="D569" s="2"/>
      <c r="F569" s="3"/>
      <c r="G569" s="4"/>
    </row>
    <row r="570" ht="14.25" customHeight="1">
      <c r="B570" s="1"/>
      <c r="C570" s="2"/>
      <c r="D570" s="2"/>
      <c r="F570" s="3"/>
      <c r="G570" s="4"/>
    </row>
    <row r="571" ht="14.25" customHeight="1">
      <c r="B571" s="1"/>
      <c r="C571" s="2"/>
      <c r="D571" s="2"/>
      <c r="F571" s="3"/>
      <c r="G571" s="4"/>
    </row>
    <row r="572" ht="14.25" customHeight="1">
      <c r="B572" s="1"/>
      <c r="C572" s="2"/>
      <c r="D572" s="2"/>
      <c r="F572" s="3"/>
      <c r="G572" s="4"/>
    </row>
    <row r="573" ht="14.25" customHeight="1">
      <c r="B573" s="1"/>
      <c r="C573" s="2"/>
      <c r="D573" s="2"/>
      <c r="F573" s="3"/>
      <c r="G573" s="4"/>
    </row>
    <row r="574" ht="14.25" customHeight="1">
      <c r="B574" s="1"/>
      <c r="C574" s="2"/>
      <c r="D574" s="2"/>
      <c r="F574" s="3"/>
      <c r="G574" s="4"/>
    </row>
    <row r="575" ht="14.25" customHeight="1">
      <c r="B575" s="1"/>
      <c r="C575" s="2"/>
      <c r="D575" s="2"/>
      <c r="F575" s="3"/>
      <c r="G575" s="4"/>
    </row>
    <row r="576" ht="14.25" customHeight="1">
      <c r="B576" s="1"/>
      <c r="C576" s="2"/>
      <c r="D576" s="2"/>
      <c r="F576" s="3"/>
      <c r="G576" s="4"/>
    </row>
    <row r="577" ht="14.25" customHeight="1">
      <c r="B577" s="1"/>
      <c r="C577" s="2"/>
      <c r="D577" s="2"/>
      <c r="F577" s="3"/>
      <c r="G577" s="4"/>
    </row>
    <row r="578" ht="14.25" customHeight="1">
      <c r="B578" s="1"/>
      <c r="C578" s="2"/>
      <c r="D578" s="2"/>
      <c r="F578" s="3"/>
      <c r="G578" s="4"/>
    </row>
    <row r="579" ht="14.25" customHeight="1">
      <c r="B579" s="1"/>
      <c r="C579" s="2"/>
      <c r="D579" s="2"/>
      <c r="F579" s="3"/>
      <c r="G579" s="4"/>
    </row>
    <row r="580" ht="14.25" customHeight="1">
      <c r="B580" s="1"/>
      <c r="C580" s="2"/>
      <c r="D580" s="2"/>
      <c r="F580" s="3"/>
      <c r="G580" s="4"/>
    </row>
    <row r="581" ht="14.25" customHeight="1">
      <c r="B581" s="1"/>
      <c r="C581" s="2"/>
      <c r="D581" s="2"/>
      <c r="F581" s="3"/>
      <c r="G581" s="4"/>
    </row>
    <row r="582" ht="14.25" customHeight="1">
      <c r="B582" s="1"/>
      <c r="C582" s="2"/>
      <c r="D582" s="2"/>
      <c r="F582" s="3"/>
      <c r="G582" s="4"/>
    </row>
    <row r="583" ht="14.25" customHeight="1">
      <c r="B583" s="1"/>
      <c r="C583" s="2"/>
      <c r="D583" s="2"/>
      <c r="F583" s="3"/>
      <c r="G583" s="4"/>
    </row>
    <row r="584" ht="14.25" customHeight="1">
      <c r="B584" s="1"/>
      <c r="C584" s="2"/>
      <c r="D584" s="2"/>
      <c r="F584" s="3"/>
      <c r="G584" s="4"/>
    </row>
    <row r="585" ht="14.25" customHeight="1">
      <c r="B585" s="1"/>
      <c r="C585" s="2"/>
      <c r="D585" s="2"/>
      <c r="F585" s="3"/>
      <c r="G585" s="4"/>
    </row>
    <row r="586" ht="14.25" customHeight="1">
      <c r="B586" s="1"/>
      <c r="C586" s="2"/>
      <c r="D586" s="2"/>
      <c r="F586" s="3"/>
      <c r="G586" s="4"/>
    </row>
    <row r="587" ht="14.25" customHeight="1">
      <c r="B587" s="1"/>
      <c r="C587" s="2"/>
      <c r="D587" s="2"/>
      <c r="F587" s="3"/>
      <c r="G587" s="4"/>
    </row>
    <row r="588" ht="14.25" customHeight="1">
      <c r="B588" s="1"/>
      <c r="C588" s="2"/>
      <c r="D588" s="2"/>
      <c r="F588" s="3"/>
      <c r="G588" s="4"/>
    </row>
    <row r="589" ht="14.25" customHeight="1">
      <c r="B589" s="1"/>
      <c r="C589" s="2"/>
      <c r="D589" s="2"/>
      <c r="F589" s="3"/>
      <c r="G589" s="4"/>
    </row>
    <row r="590" ht="14.25" customHeight="1">
      <c r="B590" s="1"/>
      <c r="C590" s="2"/>
      <c r="D590" s="2"/>
      <c r="F590" s="3"/>
      <c r="G590" s="4"/>
    </row>
    <row r="591" ht="14.25" customHeight="1">
      <c r="B591" s="1"/>
      <c r="C591" s="2"/>
      <c r="D591" s="2"/>
      <c r="F591" s="3"/>
      <c r="G591" s="4"/>
    </row>
    <row r="592" ht="14.25" customHeight="1">
      <c r="B592" s="1"/>
      <c r="C592" s="2"/>
      <c r="D592" s="2"/>
      <c r="F592" s="3"/>
      <c r="G592" s="4"/>
    </row>
    <row r="593" ht="14.25" customHeight="1">
      <c r="B593" s="1"/>
      <c r="C593" s="2"/>
      <c r="D593" s="2"/>
      <c r="F593" s="3"/>
      <c r="G593" s="4"/>
    </row>
    <row r="594" ht="14.25" customHeight="1">
      <c r="B594" s="1"/>
      <c r="C594" s="2"/>
      <c r="D594" s="2"/>
      <c r="F594" s="3"/>
      <c r="G594" s="4"/>
    </row>
    <row r="595" ht="14.25" customHeight="1">
      <c r="B595" s="1"/>
      <c r="C595" s="2"/>
      <c r="D595" s="2"/>
      <c r="F595" s="3"/>
      <c r="G595" s="4"/>
    </row>
    <row r="596" ht="14.25" customHeight="1">
      <c r="B596" s="1"/>
      <c r="C596" s="2"/>
      <c r="D596" s="2"/>
      <c r="F596" s="3"/>
      <c r="G596" s="4"/>
    </row>
    <row r="597" ht="14.25" customHeight="1">
      <c r="B597" s="1"/>
      <c r="C597" s="2"/>
      <c r="D597" s="2"/>
      <c r="F597" s="3"/>
      <c r="G597" s="4"/>
    </row>
    <row r="598" ht="14.25" customHeight="1">
      <c r="B598" s="1"/>
      <c r="C598" s="2"/>
      <c r="D598" s="2"/>
      <c r="F598" s="3"/>
      <c r="G598" s="4"/>
    </row>
    <row r="599" ht="14.25" customHeight="1">
      <c r="B599" s="1"/>
      <c r="C599" s="2"/>
      <c r="D599" s="2"/>
      <c r="F599" s="3"/>
      <c r="G599" s="4"/>
    </row>
    <row r="600" ht="14.25" customHeight="1">
      <c r="B600" s="1"/>
      <c r="C600" s="2"/>
      <c r="D600" s="2"/>
      <c r="F600" s="3"/>
      <c r="G600" s="4"/>
    </row>
    <row r="601" ht="14.25" customHeight="1">
      <c r="B601" s="1"/>
      <c r="C601" s="2"/>
      <c r="D601" s="2"/>
      <c r="F601" s="3"/>
      <c r="G601" s="4"/>
    </row>
    <row r="602" ht="14.25" customHeight="1">
      <c r="B602" s="1"/>
      <c r="C602" s="2"/>
      <c r="D602" s="2"/>
      <c r="F602" s="3"/>
      <c r="G602" s="4"/>
    </row>
    <row r="603" ht="14.25" customHeight="1">
      <c r="B603" s="1"/>
      <c r="C603" s="2"/>
      <c r="D603" s="2"/>
      <c r="F603" s="3"/>
      <c r="G603" s="4"/>
    </row>
    <row r="604" ht="14.25" customHeight="1">
      <c r="B604" s="1"/>
      <c r="C604" s="2"/>
      <c r="D604" s="2"/>
      <c r="F604" s="3"/>
      <c r="G604" s="4"/>
    </row>
    <row r="605" ht="14.25" customHeight="1">
      <c r="B605" s="1"/>
      <c r="C605" s="2"/>
      <c r="D605" s="2"/>
      <c r="F605" s="3"/>
      <c r="G605" s="4"/>
    </row>
    <row r="606" ht="14.25" customHeight="1">
      <c r="B606" s="1"/>
      <c r="C606" s="2"/>
      <c r="D606" s="2"/>
      <c r="F606" s="3"/>
      <c r="G606" s="4"/>
    </row>
    <row r="607" ht="14.25" customHeight="1">
      <c r="B607" s="1"/>
      <c r="C607" s="2"/>
      <c r="D607" s="2"/>
      <c r="F607" s="3"/>
      <c r="G607" s="4"/>
    </row>
    <row r="608" ht="14.25" customHeight="1">
      <c r="B608" s="1"/>
      <c r="C608" s="2"/>
      <c r="D608" s="2"/>
      <c r="F608" s="3"/>
      <c r="G608" s="4"/>
    </row>
    <row r="609" ht="14.25" customHeight="1">
      <c r="B609" s="1"/>
      <c r="C609" s="2"/>
      <c r="D609" s="2"/>
      <c r="F609" s="3"/>
      <c r="G609" s="4"/>
    </row>
    <row r="610" ht="14.25" customHeight="1">
      <c r="B610" s="1"/>
      <c r="C610" s="2"/>
      <c r="D610" s="2"/>
      <c r="F610" s="3"/>
      <c r="G610" s="4"/>
    </row>
    <row r="611" ht="14.25" customHeight="1">
      <c r="B611" s="1"/>
      <c r="C611" s="2"/>
      <c r="D611" s="2"/>
      <c r="F611" s="3"/>
      <c r="G611" s="4"/>
    </row>
    <row r="612" ht="14.25" customHeight="1">
      <c r="B612" s="1"/>
      <c r="C612" s="2"/>
      <c r="D612" s="2"/>
      <c r="F612" s="3"/>
      <c r="G612" s="4"/>
    </row>
    <row r="613" ht="14.25" customHeight="1">
      <c r="B613" s="1"/>
      <c r="C613" s="2"/>
      <c r="D613" s="2"/>
      <c r="F613" s="3"/>
      <c r="G613" s="4"/>
    </row>
    <row r="614" ht="14.25" customHeight="1">
      <c r="B614" s="1"/>
      <c r="C614" s="2"/>
      <c r="D614" s="2"/>
      <c r="F614" s="3"/>
      <c r="G614" s="4"/>
    </row>
    <row r="615" ht="14.25" customHeight="1">
      <c r="B615" s="1"/>
      <c r="C615" s="2"/>
      <c r="D615" s="2"/>
      <c r="F615" s="3"/>
      <c r="G615" s="4"/>
    </row>
    <row r="616" ht="14.25" customHeight="1">
      <c r="B616" s="1"/>
      <c r="C616" s="2"/>
      <c r="D616" s="2"/>
      <c r="F616" s="3"/>
      <c r="G616" s="4"/>
    </row>
    <row r="617" ht="14.25" customHeight="1">
      <c r="B617" s="1"/>
      <c r="C617" s="2"/>
      <c r="D617" s="2"/>
      <c r="F617" s="3"/>
      <c r="G617" s="4"/>
    </row>
    <row r="618" ht="14.25" customHeight="1">
      <c r="B618" s="1"/>
      <c r="C618" s="2"/>
      <c r="D618" s="2"/>
      <c r="F618" s="3"/>
      <c r="G618" s="4"/>
    </row>
    <row r="619" ht="14.25" customHeight="1">
      <c r="B619" s="1"/>
      <c r="C619" s="2"/>
      <c r="D619" s="2"/>
      <c r="F619" s="3"/>
      <c r="G619" s="4"/>
    </row>
    <row r="620" ht="14.25" customHeight="1">
      <c r="B620" s="1"/>
      <c r="C620" s="2"/>
      <c r="D620" s="2"/>
      <c r="F620" s="3"/>
      <c r="G620" s="4"/>
    </row>
    <row r="621" ht="14.25" customHeight="1">
      <c r="B621" s="1"/>
      <c r="C621" s="2"/>
      <c r="D621" s="2"/>
      <c r="F621" s="3"/>
      <c r="G621" s="4"/>
    </row>
    <row r="622" ht="14.25" customHeight="1">
      <c r="B622" s="1"/>
      <c r="C622" s="2"/>
      <c r="D622" s="2"/>
      <c r="F622" s="3"/>
      <c r="G622" s="4"/>
    </row>
    <row r="623" ht="14.25" customHeight="1">
      <c r="B623" s="1"/>
      <c r="C623" s="2"/>
      <c r="D623" s="2"/>
      <c r="F623" s="3"/>
      <c r="G623" s="4"/>
    </row>
    <row r="624" ht="14.25" customHeight="1">
      <c r="B624" s="1"/>
      <c r="C624" s="2"/>
      <c r="D624" s="2"/>
      <c r="F624" s="3"/>
      <c r="G624" s="4"/>
    </row>
    <row r="625" ht="14.25" customHeight="1">
      <c r="B625" s="1"/>
      <c r="C625" s="2"/>
      <c r="D625" s="2"/>
      <c r="F625" s="3"/>
      <c r="G625" s="4"/>
    </row>
    <row r="626" ht="14.25" customHeight="1">
      <c r="B626" s="1"/>
      <c r="C626" s="2"/>
      <c r="D626" s="2"/>
      <c r="F626" s="3"/>
      <c r="G626" s="4"/>
    </row>
    <row r="627" ht="14.25" customHeight="1">
      <c r="B627" s="1"/>
      <c r="C627" s="2"/>
      <c r="D627" s="2"/>
      <c r="F627" s="3"/>
      <c r="G627" s="4"/>
    </row>
    <row r="628" ht="14.25" customHeight="1">
      <c r="B628" s="1"/>
      <c r="C628" s="2"/>
      <c r="D628" s="2"/>
      <c r="F628" s="3"/>
      <c r="G628" s="4"/>
    </row>
    <row r="629" ht="14.25" customHeight="1">
      <c r="B629" s="1"/>
      <c r="C629" s="2"/>
      <c r="D629" s="2"/>
      <c r="F629" s="3"/>
      <c r="G629" s="4"/>
    </row>
    <row r="630" ht="14.25" customHeight="1">
      <c r="B630" s="1"/>
      <c r="C630" s="2"/>
      <c r="D630" s="2"/>
      <c r="F630" s="3"/>
      <c r="G630" s="4"/>
    </row>
    <row r="631" ht="14.25" customHeight="1">
      <c r="B631" s="1"/>
      <c r="C631" s="2"/>
      <c r="D631" s="2"/>
      <c r="F631" s="3"/>
      <c r="G631" s="4"/>
    </row>
    <row r="632" ht="14.25" customHeight="1">
      <c r="B632" s="1"/>
      <c r="C632" s="2"/>
      <c r="D632" s="2"/>
      <c r="F632" s="3"/>
      <c r="G632" s="4"/>
    </row>
    <row r="633" ht="14.25" customHeight="1">
      <c r="B633" s="1"/>
      <c r="C633" s="2"/>
      <c r="D633" s="2"/>
      <c r="F633" s="3"/>
      <c r="G633" s="4"/>
    </row>
    <row r="634" ht="14.25" customHeight="1">
      <c r="B634" s="1"/>
      <c r="C634" s="2"/>
      <c r="D634" s="2"/>
      <c r="F634" s="3"/>
      <c r="G634" s="4"/>
    </row>
    <row r="635" ht="14.25" customHeight="1">
      <c r="B635" s="1"/>
      <c r="C635" s="2"/>
      <c r="D635" s="2"/>
      <c r="F635" s="3"/>
      <c r="G635" s="4"/>
    </row>
    <row r="636" ht="14.25" customHeight="1">
      <c r="B636" s="1"/>
      <c r="C636" s="2"/>
      <c r="D636" s="2"/>
      <c r="F636" s="3"/>
      <c r="G636" s="4"/>
    </row>
    <row r="637" ht="14.25" customHeight="1">
      <c r="B637" s="1"/>
      <c r="C637" s="2"/>
      <c r="D637" s="2"/>
      <c r="F637" s="3"/>
      <c r="G637" s="4"/>
    </row>
    <row r="638" ht="14.25" customHeight="1">
      <c r="B638" s="1"/>
      <c r="C638" s="2"/>
      <c r="D638" s="2"/>
      <c r="F638" s="3"/>
      <c r="G638" s="4"/>
    </row>
    <row r="639" ht="14.25" customHeight="1">
      <c r="B639" s="1"/>
      <c r="C639" s="2"/>
      <c r="D639" s="2"/>
      <c r="F639" s="3"/>
      <c r="G639" s="4"/>
    </row>
    <row r="640" ht="14.25" customHeight="1">
      <c r="B640" s="1"/>
      <c r="C640" s="2"/>
      <c r="D640" s="2"/>
      <c r="F640" s="3"/>
      <c r="G640" s="4"/>
    </row>
    <row r="641" ht="14.25" customHeight="1">
      <c r="B641" s="1"/>
      <c r="C641" s="2"/>
      <c r="D641" s="2"/>
      <c r="F641" s="3"/>
      <c r="G641" s="4"/>
    </row>
    <row r="642" ht="14.25" customHeight="1">
      <c r="B642" s="1"/>
      <c r="C642" s="2"/>
      <c r="D642" s="2"/>
      <c r="F642" s="3"/>
      <c r="G642" s="4"/>
    </row>
    <row r="643" ht="14.25" customHeight="1">
      <c r="B643" s="1"/>
      <c r="C643" s="2"/>
      <c r="D643" s="2"/>
      <c r="F643" s="3"/>
      <c r="G643" s="4"/>
    </row>
    <row r="644" ht="14.25" customHeight="1">
      <c r="B644" s="1"/>
      <c r="C644" s="2"/>
      <c r="D644" s="2"/>
      <c r="F644" s="3"/>
      <c r="G644" s="4"/>
    </row>
    <row r="645" ht="14.25" customHeight="1">
      <c r="B645" s="1"/>
      <c r="C645" s="2"/>
      <c r="D645" s="2"/>
      <c r="F645" s="3"/>
      <c r="G645" s="4"/>
    </row>
    <row r="646" ht="14.25" customHeight="1">
      <c r="B646" s="1"/>
      <c r="C646" s="2"/>
      <c r="D646" s="2"/>
      <c r="F646" s="3"/>
      <c r="G646" s="4"/>
    </row>
    <row r="647" ht="14.25" customHeight="1">
      <c r="B647" s="1"/>
      <c r="C647" s="2"/>
      <c r="D647" s="2"/>
      <c r="F647" s="3"/>
      <c r="G647" s="4"/>
    </row>
    <row r="648" ht="14.25" customHeight="1">
      <c r="B648" s="1"/>
      <c r="C648" s="2"/>
      <c r="D648" s="2"/>
      <c r="F648" s="3"/>
      <c r="G648" s="4"/>
    </row>
    <row r="649" ht="14.25" customHeight="1">
      <c r="B649" s="1"/>
      <c r="C649" s="2"/>
      <c r="D649" s="2"/>
      <c r="F649" s="3"/>
      <c r="G649" s="4"/>
    </row>
    <row r="650" ht="14.25" customHeight="1">
      <c r="B650" s="1"/>
      <c r="C650" s="2"/>
      <c r="D650" s="2"/>
      <c r="F650" s="3"/>
      <c r="G650" s="4"/>
    </row>
    <row r="651" ht="14.25" customHeight="1">
      <c r="B651" s="1"/>
      <c r="C651" s="2"/>
      <c r="D651" s="2"/>
      <c r="F651" s="3"/>
      <c r="G651" s="4"/>
    </row>
    <row r="652" ht="14.25" customHeight="1">
      <c r="B652" s="1"/>
      <c r="C652" s="2"/>
      <c r="D652" s="2"/>
      <c r="F652" s="3"/>
      <c r="G652" s="4"/>
    </row>
    <row r="653" ht="14.25" customHeight="1">
      <c r="B653" s="1"/>
      <c r="C653" s="2"/>
      <c r="D653" s="2"/>
      <c r="F653" s="3"/>
      <c r="G653" s="4"/>
    </row>
    <row r="654" ht="14.25" customHeight="1">
      <c r="B654" s="1"/>
      <c r="C654" s="2"/>
      <c r="D654" s="2"/>
      <c r="F654" s="3"/>
      <c r="G654" s="4"/>
    </row>
    <row r="655" ht="14.25" customHeight="1">
      <c r="B655" s="1"/>
      <c r="C655" s="2"/>
      <c r="D655" s="2"/>
      <c r="F655" s="3"/>
      <c r="G655" s="4"/>
    </row>
    <row r="656" ht="14.25" customHeight="1">
      <c r="B656" s="1"/>
      <c r="C656" s="2"/>
      <c r="D656" s="2"/>
      <c r="F656" s="3"/>
      <c r="G656" s="4"/>
    </row>
    <row r="657" ht="14.25" customHeight="1">
      <c r="B657" s="1"/>
      <c r="C657" s="2"/>
      <c r="D657" s="2"/>
      <c r="F657" s="3"/>
      <c r="G657" s="4"/>
    </row>
    <row r="658" ht="14.25" customHeight="1">
      <c r="B658" s="1"/>
      <c r="C658" s="2"/>
      <c r="D658" s="2"/>
      <c r="F658" s="3"/>
      <c r="G658" s="4"/>
    </row>
    <row r="659" ht="14.25" customHeight="1">
      <c r="B659" s="1"/>
      <c r="C659" s="2"/>
      <c r="D659" s="2"/>
      <c r="F659" s="3"/>
      <c r="G659" s="4"/>
    </row>
    <row r="660" ht="14.25" customHeight="1">
      <c r="B660" s="1"/>
      <c r="C660" s="2"/>
      <c r="D660" s="2"/>
      <c r="F660" s="3"/>
      <c r="G660" s="4"/>
    </row>
    <row r="661" ht="14.25" customHeight="1">
      <c r="B661" s="1"/>
      <c r="C661" s="2"/>
      <c r="D661" s="2"/>
      <c r="F661" s="3"/>
      <c r="G661" s="4"/>
    </row>
    <row r="662" ht="14.25" customHeight="1">
      <c r="B662" s="1"/>
      <c r="C662" s="2"/>
      <c r="D662" s="2"/>
      <c r="F662" s="3"/>
      <c r="G662" s="4"/>
    </row>
    <row r="663" ht="14.25" customHeight="1">
      <c r="B663" s="1"/>
      <c r="C663" s="2"/>
      <c r="D663" s="2"/>
      <c r="F663" s="3"/>
      <c r="G663" s="4"/>
    </row>
    <row r="664" ht="14.25" customHeight="1">
      <c r="B664" s="1"/>
      <c r="C664" s="2"/>
      <c r="D664" s="2"/>
      <c r="F664" s="3"/>
      <c r="G664" s="4"/>
    </row>
    <row r="665" ht="14.25" customHeight="1">
      <c r="B665" s="1"/>
      <c r="C665" s="2"/>
      <c r="D665" s="2"/>
      <c r="F665" s="3"/>
      <c r="G665" s="4"/>
    </row>
    <row r="666" ht="14.25" customHeight="1">
      <c r="B666" s="1"/>
      <c r="C666" s="2"/>
      <c r="D666" s="2"/>
      <c r="F666" s="3"/>
      <c r="G666" s="4"/>
    </row>
    <row r="667" ht="14.25" customHeight="1">
      <c r="B667" s="1"/>
      <c r="C667" s="2"/>
      <c r="D667" s="2"/>
      <c r="F667" s="3"/>
      <c r="G667" s="4"/>
    </row>
    <row r="668" ht="14.25" customHeight="1">
      <c r="B668" s="1"/>
      <c r="C668" s="2"/>
      <c r="D668" s="2"/>
      <c r="F668" s="3"/>
      <c r="G668" s="4"/>
    </row>
    <row r="669" ht="14.25" customHeight="1">
      <c r="B669" s="1"/>
      <c r="C669" s="2"/>
      <c r="D669" s="2"/>
      <c r="F669" s="3"/>
      <c r="G669" s="4"/>
    </row>
    <row r="670" ht="14.25" customHeight="1">
      <c r="B670" s="1"/>
      <c r="C670" s="2"/>
      <c r="D670" s="2"/>
      <c r="F670" s="3"/>
      <c r="G670" s="4"/>
    </row>
    <row r="671" ht="14.25" customHeight="1">
      <c r="B671" s="1"/>
      <c r="C671" s="2"/>
      <c r="D671" s="2"/>
      <c r="F671" s="3"/>
      <c r="G671" s="4"/>
    </row>
    <row r="672" ht="14.25" customHeight="1">
      <c r="B672" s="1"/>
      <c r="C672" s="2"/>
      <c r="D672" s="2"/>
      <c r="F672" s="3"/>
      <c r="G672" s="4"/>
    </row>
    <row r="673" ht="14.25" customHeight="1">
      <c r="B673" s="1"/>
      <c r="C673" s="2"/>
      <c r="D673" s="2"/>
      <c r="F673" s="3"/>
      <c r="G673" s="4"/>
    </row>
    <row r="674" ht="14.25" customHeight="1">
      <c r="B674" s="1"/>
      <c r="C674" s="2"/>
      <c r="D674" s="2"/>
      <c r="F674" s="3"/>
      <c r="G674" s="4"/>
    </row>
    <row r="675" ht="14.25" customHeight="1">
      <c r="B675" s="1"/>
      <c r="C675" s="2"/>
      <c r="D675" s="2"/>
      <c r="F675" s="3"/>
      <c r="G675" s="4"/>
    </row>
    <row r="676" ht="14.25" customHeight="1">
      <c r="B676" s="1"/>
      <c r="C676" s="2"/>
      <c r="D676" s="2"/>
      <c r="F676" s="3"/>
      <c r="G676" s="4"/>
    </row>
    <row r="677" ht="14.25" customHeight="1">
      <c r="B677" s="1"/>
      <c r="C677" s="2"/>
      <c r="D677" s="2"/>
      <c r="F677" s="3"/>
      <c r="G677" s="4"/>
    </row>
    <row r="678" ht="14.25" customHeight="1">
      <c r="B678" s="1"/>
      <c r="C678" s="2"/>
      <c r="D678" s="2"/>
      <c r="F678" s="3"/>
      <c r="G678" s="4"/>
    </row>
    <row r="679" ht="14.25" customHeight="1">
      <c r="B679" s="1"/>
      <c r="C679" s="2"/>
      <c r="D679" s="2"/>
      <c r="F679" s="3"/>
      <c r="G679" s="4"/>
    </row>
    <row r="680" ht="14.25" customHeight="1">
      <c r="B680" s="1"/>
      <c r="C680" s="2"/>
      <c r="D680" s="2"/>
      <c r="F680" s="3"/>
      <c r="G680" s="4"/>
    </row>
    <row r="681" ht="14.25" customHeight="1">
      <c r="B681" s="1"/>
      <c r="C681" s="2"/>
      <c r="D681" s="2"/>
      <c r="F681" s="3"/>
      <c r="G681" s="4"/>
    </row>
    <row r="682" ht="14.25" customHeight="1">
      <c r="B682" s="1"/>
      <c r="C682" s="2"/>
      <c r="D682" s="2"/>
      <c r="F682" s="3"/>
      <c r="G682" s="4"/>
    </row>
    <row r="683" ht="14.25" customHeight="1">
      <c r="B683" s="1"/>
      <c r="C683" s="2"/>
      <c r="D683" s="2"/>
      <c r="F683" s="3"/>
      <c r="G683" s="4"/>
    </row>
    <row r="684" ht="14.25" customHeight="1">
      <c r="B684" s="1"/>
      <c r="C684" s="2"/>
      <c r="D684" s="2"/>
      <c r="F684" s="3"/>
      <c r="G684" s="4"/>
    </row>
    <row r="685" ht="14.25" customHeight="1">
      <c r="B685" s="1"/>
      <c r="C685" s="2"/>
      <c r="D685" s="2"/>
      <c r="F685" s="3"/>
      <c r="G685" s="4"/>
    </row>
    <row r="686" ht="14.25" customHeight="1">
      <c r="B686" s="1"/>
      <c r="C686" s="2"/>
      <c r="D686" s="2"/>
      <c r="F686" s="3"/>
      <c r="G686" s="4"/>
    </row>
    <row r="687" ht="14.25" customHeight="1">
      <c r="B687" s="1"/>
      <c r="C687" s="2"/>
      <c r="D687" s="2"/>
      <c r="F687" s="3"/>
      <c r="G687" s="4"/>
    </row>
    <row r="688" ht="14.25" customHeight="1">
      <c r="B688" s="1"/>
      <c r="C688" s="2"/>
      <c r="D688" s="2"/>
      <c r="F688" s="3"/>
      <c r="G688" s="4"/>
    </row>
    <row r="689" ht="14.25" customHeight="1">
      <c r="B689" s="1"/>
      <c r="C689" s="2"/>
      <c r="D689" s="2"/>
      <c r="F689" s="3"/>
      <c r="G689" s="4"/>
    </row>
    <row r="690" ht="14.25" customHeight="1">
      <c r="B690" s="1"/>
      <c r="C690" s="2"/>
      <c r="D690" s="2"/>
      <c r="F690" s="3"/>
      <c r="G690" s="4"/>
    </row>
    <row r="691" ht="14.25" customHeight="1">
      <c r="B691" s="1"/>
      <c r="C691" s="2"/>
      <c r="D691" s="2"/>
      <c r="F691" s="3"/>
      <c r="G691" s="4"/>
    </row>
    <row r="692" ht="14.25" customHeight="1">
      <c r="B692" s="1"/>
      <c r="C692" s="2"/>
      <c r="D692" s="2"/>
      <c r="F692" s="3"/>
      <c r="G692" s="4"/>
    </row>
    <row r="693" ht="14.25" customHeight="1">
      <c r="B693" s="1"/>
      <c r="C693" s="2"/>
      <c r="D693" s="2"/>
      <c r="F693" s="3"/>
      <c r="G693" s="4"/>
    </row>
    <row r="694" ht="14.25" customHeight="1">
      <c r="B694" s="1"/>
      <c r="C694" s="2"/>
      <c r="D694" s="2"/>
      <c r="F694" s="3"/>
      <c r="G694" s="4"/>
    </row>
    <row r="695" ht="14.25" customHeight="1">
      <c r="B695" s="1"/>
      <c r="C695" s="2"/>
      <c r="D695" s="2"/>
      <c r="F695" s="3"/>
      <c r="G695" s="4"/>
    </row>
    <row r="696" ht="14.25" customHeight="1">
      <c r="B696" s="1"/>
      <c r="C696" s="2"/>
      <c r="D696" s="2"/>
      <c r="F696" s="3"/>
      <c r="G696" s="4"/>
    </row>
    <row r="697" ht="14.25" customHeight="1">
      <c r="B697" s="1"/>
      <c r="C697" s="2"/>
      <c r="D697" s="2"/>
      <c r="F697" s="3"/>
      <c r="G697" s="4"/>
    </row>
    <row r="698" ht="14.25" customHeight="1">
      <c r="B698" s="1"/>
      <c r="C698" s="2"/>
      <c r="D698" s="2"/>
      <c r="F698" s="3"/>
      <c r="G698" s="4"/>
    </row>
    <row r="699" ht="14.25" customHeight="1">
      <c r="B699" s="1"/>
      <c r="C699" s="2"/>
      <c r="D699" s="2"/>
      <c r="F699" s="3"/>
      <c r="G699" s="4"/>
    </row>
    <row r="700" ht="14.25" customHeight="1">
      <c r="B700" s="1"/>
      <c r="C700" s="2"/>
      <c r="D700" s="2"/>
      <c r="F700" s="3"/>
      <c r="G700" s="4"/>
    </row>
    <row r="701" ht="14.25" customHeight="1">
      <c r="B701" s="1"/>
      <c r="C701" s="2"/>
      <c r="D701" s="2"/>
      <c r="F701" s="3"/>
      <c r="G701" s="4"/>
    </row>
    <row r="702" ht="14.25" customHeight="1">
      <c r="B702" s="1"/>
      <c r="C702" s="2"/>
      <c r="D702" s="2"/>
      <c r="F702" s="3"/>
      <c r="G702" s="4"/>
    </row>
    <row r="703" ht="14.25" customHeight="1">
      <c r="B703" s="1"/>
      <c r="C703" s="2"/>
      <c r="D703" s="2"/>
      <c r="F703" s="3"/>
      <c r="G703" s="4"/>
    </row>
    <row r="704" ht="14.25" customHeight="1">
      <c r="B704" s="1"/>
      <c r="C704" s="2"/>
      <c r="D704" s="2"/>
      <c r="F704" s="3"/>
      <c r="G704" s="4"/>
    </row>
    <row r="705" ht="14.25" customHeight="1">
      <c r="B705" s="1"/>
      <c r="C705" s="2"/>
      <c r="D705" s="2"/>
      <c r="F705" s="3"/>
      <c r="G705" s="4"/>
    </row>
    <row r="706" ht="14.25" customHeight="1">
      <c r="B706" s="1"/>
      <c r="C706" s="2"/>
      <c r="D706" s="2"/>
      <c r="F706" s="3"/>
      <c r="G706" s="4"/>
    </row>
    <row r="707" ht="14.25" customHeight="1">
      <c r="B707" s="1"/>
      <c r="C707" s="2"/>
      <c r="D707" s="2"/>
      <c r="F707" s="3"/>
      <c r="G707" s="4"/>
    </row>
    <row r="708" ht="14.25" customHeight="1">
      <c r="B708" s="1"/>
      <c r="C708" s="2"/>
      <c r="D708" s="2"/>
      <c r="F708" s="3"/>
      <c r="G708" s="4"/>
    </row>
    <row r="709" ht="14.25" customHeight="1">
      <c r="B709" s="1"/>
      <c r="C709" s="2"/>
      <c r="D709" s="2"/>
      <c r="F709" s="3"/>
      <c r="G709" s="4"/>
    </row>
    <row r="710" ht="14.25" customHeight="1">
      <c r="B710" s="1"/>
      <c r="C710" s="2"/>
      <c r="D710" s="2"/>
      <c r="F710" s="3"/>
      <c r="G710" s="4"/>
    </row>
    <row r="711" ht="14.25" customHeight="1">
      <c r="B711" s="1"/>
      <c r="C711" s="2"/>
      <c r="D711" s="2"/>
      <c r="F711" s="3"/>
      <c r="G711" s="4"/>
    </row>
    <row r="712" ht="14.25" customHeight="1">
      <c r="B712" s="1"/>
      <c r="C712" s="2"/>
      <c r="D712" s="2"/>
      <c r="F712" s="3"/>
      <c r="G712" s="4"/>
    </row>
    <row r="713" ht="14.25" customHeight="1">
      <c r="B713" s="1"/>
      <c r="C713" s="2"/>
      <c r="D713" s="2"/>
      <c r="F713" s="3"/>
      <c r="G713" s="4"/>
    </row>
    <row r="714" ht="14.25" customHeight="1">
      <c r="B714" s="1"/>
      <c r="C714" s="2"/>
      <c r="D714" s="2"/>
      <c r="F714" s="3"/>
      <c r="G714" s="4"/>
    </row>
    <row r="715" ht="14.25" customHeight="1">
      <c r="B715" s="1"/>
      <c r="C715" s="2"/>
      <c r="D715" s="2"/>
      <c r="F715" s="3"/>
      <c r="G715" s="4"/>
    </row>
    <row r="716" ht="14.25" customHeight="1">
      <c r="B716" s="1"/>
      <c r="C716" s="2"/>
      <c r="D716" s="2"/>
      <c r="F716" s="3"/>
      <c r="G716" s="4"/>
    </row>
    <row r="717" ht="14.25" customHeight="1">
      <c r="B717" s="1"/>
      <c r="C717" s="2"/>
      <c r="D717" s="2"/>
      <c r="F717" s="3"/>
      <c r="G717" s="4"/>
    </row>
    <row r="718" ht="14.25" customHeight="1">
      <c r="B718" s="1"/>
      <c r="C718" s="2"/>
      <c r="D718" s="2"/>
      <c r="F718" s="3"/>
      <c r="G718" s="4"/>
    </row>
    <row r="719" ht="14.25" customHeight="1">
      <c r="B719" s="1"/>
      <c r="C719" s="2"/>
      <c r="D719" s="2"/>
      <c r="F719" s="3"/>
      <c r="G719" s="4"/>
    </row>
    <row r="720" ht="14.25" customHeight="1">
      <c r="B720" s="1"/>
      <c r="C720" s="2"/>
      <c r="D720" s="2"/>
      <c r="F720" s="3"/>
      <c r="G720" s="4"/>
    </row>
    <row r="721" ht="14.25" customHeight="1">
      <c r="B721" s="1"/>
      <c r="C721" s="2"/>
      <c r="D721" s="2"/>
      <c r="F721" s="3"/>
      <c r="G721" s="4"/>
    </row>
    <row r="722" ht="14.25" customHeight="1">
      <c r="B722" s="1"/>
      <c r="C722" s="2"/>
      <c r="D722" s="2"/>
      <c r="F722" s="3"/>
      <c r="G722" s="4"/>
    </row>
    <row r="723" ht="14.25" customHeight="1">
      <c r="B723" s="1"/>
      <c r="C723" s="2"/>
      <c r="D723" s="2"/>
      <c r="F723" s="3"/>
      <c r="G723" s="4"/>
    </row>
    <row r="724" ht="14.25" customHeight="1">
      <c r="B724" s="1"/>
      <c r="C724" s="2"/>
      <c r="D724" s="2"/>
      <c r="F724" s="3"/>
      <c r="G724" s="4"/>
    </row>
    <row r="725" ht="14.25" customHeight="1">
      <c r="B725" s="1"/>
      <c r="C725" s="2"/>
      <c r="D725" s="2"/>
      <c r="F725" s="3"/>
      <c r="G725" s="4"/>
    </row>
    <row r="726" ht="14.25" customHeight="1">
      <c r="B726" s="1"/>
      <c r="C726" s="2"/>
      <c r="D726" s="2"/>
      <c r="F726" s="3"/>
      <c r="G726" s="4"/>
    </row>
    <row r="727" ht="14.25" customHeight="1">
      <c r="B727" s="1"/>
      <c r="C727" s="2"/>
      <c r="D727" s="2"/>
      <c r="F727" s="3"/>
      <c r="G727" s="4"/>
    </row>
    <row r="728" ht="14.25" customHeight="1">
      <c r="B728" s="1"/>
      <c r="C728" s="2"/>
      <c r="D728" s="2"/>
      <c r="F728" s="3"/>
      <c r="G728" s="4"/>
    </row>
    <row r="729" ht="14.25" customHeight="1">
      <c r="B729" s="1"/>
      <c r="C729" s="2"/>
      <c r="D729" s="2"/>
      <c r="F729" s="3"/>
      <c r="G729" s="4"/>
    </row>
    <row r="730" ht="14.25" customHeight="1">
      <c r="B730" s="1"/>
      <c r="C730" s="2"/>
      <c r="D730" s="2"/>
      <c r="F730" s="3"/>
      <c r="G730" s="4"/>
    </row>
    <row r="731" ht="14.25" customHeight="1">
      <c r="B731" s="1"/>
      <c r="C731" s="2"/>
      <c r="D731" s="2"/>
      <c r="F731" s="3"/>
      <c r="G731" s="4"/>
    </row>
    <row r="732" ht="14.25" customHeight="1">
      <c r="B732" s="1"/>
      <c r="C732" s="2"/>
      <c r="D732" s="2"/>
      <c r="F732" s="3"/>
      <c r="G732" s="4"/>
    </row>
    <row r="733" ht="14.25" customHeight="1">
      <c r="B733" s="1"/>
      <c r="C733" s="2"/>
      <c r="D733" s="2"/>
      <c r="F733" s="3"/>
      <c r="G733" s="4"/>
    </row>
    <row r="734" ht="14.25" customHeight="1">
      <c r="B734" s="1"/>
      <c r="C734" s="2"/>
      <c r="D734" s="2"/>
      <c r="F734" s="3"/>
      <c r="G734" s="4"/>
    </row>
    <row r="735" ht="14.25" customHeight="1">
      <c r="B735" s="1"/>
      <c r="C735" s="2"/>
      <c r="D735" s="2"/>
      <c r="F735" s="3"/>
      <c r="G735" s="4"/>
    </row>
    <row r="736" ht="14.25" customHeight="1">
      <c r="B736" s="1"/>
      <c r="C736" s="2"/>
      <c r="D736" s="2"/>
      <c r="F736" s="3"/>
      <c r="G736" s="4"/>
    </row>
    <row r="737" ht="14.25" customHeight="1">
      <c r="B737" s="1"/>
      <c r="C737" s="2"/>
      <c r="D737" s="2"/>
      <c r="F737" s="3"/>
      <c r="G737" s="4"/>
    </row>
    <row r="738" ht="14.25" customHeight="1">
      <c r="B738" s="1"/>
      <c r="C738" s="2"/>
      <c r="D738" s="2"/>
      <c r="F738" s="3"/>
      <c r="G738" s="4"/>
    </row>
    <row r="739" ht="14.25" customHeight="1">
      <c r="B739" s="1"/>
      <c r="C739" s="2"/>
      <c r="D739" s="2"/>
      <c r="F739" s="3"/>
      <c r="G739" s="4"/>
    </row>
    <row r="740" ht="14.25" customHeight="1">
      <c r="B740" s="1"/>
      <c r="C740" s="2"/>
      <c r="D740" s="2"/>
      <c r="F740" s="3"/>
      <c r="G740" s="4"/>
    </row>
    <row r="741" ht="14.25" customHeight="1">
      <c r="B741" s="1"/>
      <c r="C741" s="2"/>
      <c r="D741" s="2"/>
      <c r="F741" s="3"/>
      <c r="G741" s="4"/>
    </row>
    <row r="742" ht="14.25" customHeight="1">
      <c r="B742" s="1"/>
      <c r="C742" s="2"/>
      <c r="D742" s="2"/>
      <c r="F742" s="3"/>
      <c r="G742" s="4"/>
    </row>
    <row r="743" ht="14.25" customHeight="1">
      <c r="B743" s="1"/>
      <c r="C743" s="2"/>
      <c r="D743" s="2"/>
      <c r="F743" s="3"/>
      <c r="G743" s="4"/>
    </row>
    <row r="744" ht="14.25" customHeight="1">
      <c r="B744" s="1"/>
      <c r="C744" s="2"/>
      <c r="D744" s="2"/>
      <c r="F744" s="3"/>
      <c r="G744" s="4"/>
    </row>
    <row r="745" ht="14.25" customHeight="1">
      <c r="B745" s="1"/>
      <c r="C745" s="2"/>
      <c r="D745" s="2"/>
      <c r="F745" s="3"/>
      <c r="G745" s="4"/>
    </row>
    <row r="746" ht="14.25" customHeight="1">
      <c r="B746" s="1"/>
      <c r="C746" s="2"/>
      <c r="D746" s="2"/>
      <c r="F746" s="3"/>
      <c r="G746" s="4"/>
    </row>
    <row r="747" ht="14.25" customHeight="1">
      <c r="B747" s="1"/>
      <c r="C747" s="2"/>
      <c r="D747" s="2"/>
      <c r="F747" s="3"/>
      <c r="G747" s="4"/>
    </row>
    <row r="748" ht="14.25" customHeight="1">
      <c r="B748" s="1"/>
      <c r="C748" s="2"/>
      <c r="D748" s="2"/>
      <c r="F748" s="3"/>
      <c r="G748" s="4"/>
    </row>
    <row r="749" ht="14.25" customHeight="1">
      <c r="B749" s="1"/>
      <c r="C749" s="2"/>
      <c r="D749" s="2"/>
      <c r="F749" s="3"/>
      <c r="G749" s="4"/>
    </row>
    <row r="750" ht="14.25" customHeight="1">
      <c r="B750" s="1"/>
      <c r="C750" s="2"/>
      <c r="D750" s="2"/>
      <c r="F750" s="3"/>
      <c r="G750" s="4"/>
    </row>
    <row r="751" ht="14.25" customHeight="1">
      <c r="B751" s="1"/>
      <c r="C751" s="2"/>
      <c r="D751" s="2"/>
      <c r="F751" s="3"/>
      <c r="G751" s="4"/>
    </row>
    <row r="752" ht="14.25" customHeight="1">
      <c r="B752" s="1"/>
      <c r="C752" s="2"/>
      <c r="D752" s="2"/>
      <c r="F752" s="3"/>
      <c r="G752" s="4"/>
    </row>
    <row r="753" ht="14.25" customHeight="1">
      <c r="B753" s="1"/>
      <c r="C753" s="2"/>
      <c r="D753" s="2"/>
      <c r="F753" s="3"/>
      <c r="G753" s="4"/>
    </row>
    <row r="754" ht="14.25" customHeight="1">
      <c r="B754" s="1"/>
      <c r="C754" s="2"/>
      <c r="D754" s="2"/>
      <c r="F754" s="3"/>
      <c r="G754" s="4"/>
    </row>
    <row r="755" ht="14.25" customHeight="1">
      <c r="B755" s="1"/>
      <c r="C755" s="2"/>
      <c r="D755" s="2"/>
      <c r="F755" s="3"/>
      <c r="G755" s="4"/>
    </row>
    <row r="756" ht="14.25" customHeight="1">
      <c r="B756" s="1"/>
      <c r="C756" s="2"/>
      <c r="D756" s="2"/>
      <c r="F756" s="3"/>
      <c r="G756" s="4"/>
    </row>
    <row r="757" ht="14.25" customHeight="1">
      <c r="B757" s="1"/>
      <c r="C757" s="2"/>
      <c r="D757" s="2"/>
      <c r="F757" s="3"/>
      <c r="G757" s="4"/>
    </row>
    <row r="758" ht="14.25" customHeight="1">
      <c r="B758" s="1"/>
      <c r="C758" s="2"/>
      <c r="D758" s="2"/>
      <c r="F758" s="3"/>
      <c r="G758" s="4"/>
    </row>
    <row r="759" ht="14.25" customHeight="1">
      <c r="B759" s="1"/>
      <c r="C759" s="2"/>
      <c r="D759" s="2"/>
      <c r="F759" s="3"/>
      <c r="G759" s="4"/>
    </row>
    <row r="760" ht="14.25" customHeight="1">
      <c r="B760" s="1"/>
      <c r="C760" s="2"/>
      <c r="D760" s="2"/>
      <c r="F760" s="3"/>
      <c r="G760" s="4"/>
    </row>
    <row r="761" ht="14.25" customHeight="1">
      <c r="B761" s="1"/>
      <c r="C761" s="2"/>
      <c r="D761" s="2"/>
      <c r="F761" s="3"/>
      <c r="G761" s="4"/>
    </row>
    <row r="762" ht="14.25" customHeight="1">
      <c r="B762" s="1"/>
      <c r="C762" s="2"/>
      <c r="D762" s="2"/>
      <c r="F762" s="3"/>
      <c r="G762" s="4"/>
    </row>
    <row r="763" ht="14.25" customHeight="1">
      <c r="B763" s="1"/>
      <c r="C763" s="2"/>
      <c r="D763" s="2"/>
      <c r="F763" s="3"/>
      <c r="G763" s="4"/>
    </row>
    <row r="764" ht="14.25" customHeight="1">
      <c r="B764" s="1"/>
      <c r="C764" s="2"/>
      <c r="D764" s="2"/>
      <c r="F764" s="3"/>
      <c r="G764" s="4"/>
    </row>
    <row r="765" ht="14.25" customHeight="1">
      <c r="B765" s="1"/>
      <c r="C765" s="2"/>
      <c r="D765" s="2"/>
      <c r="F765" s="3"/>
      <c r="G765" s="4"/>
    </row>
    <row r="766" ht="14.25" customHeight="1">
      <c r="B766" s="1"/>
      <c r="C766" s="2"/>
      <c r="D766" s="2"/>
      <c r="F766" s="3"/>
      <c r="G766" s="4"/>
    </row>
    <row r="767" ht="14.25" customHeight="1">
      <c r="B767" s="1"/>
      <c r="C767" s="2"/>
      <c r="D767" s="2"/>
      <c r="F767" s="3"/>
      <c r="G767" s="4"/>
    </row>
    <row r="768" ht="14.25" customHeight="1">
      <c r="B768" s="1"/>
      <c r="C768" s="2"/>
      <c r="D768" s="2"/>
      <c r="F768" s="3"/>
      <c r="G768" s="4"/>
    </row>
    <row r="769" ht="14.25" customHeight="1">
      <c r="B769" s="1"/>
      <c r="C769" s="2"/>
      <c r="D769" s="2"/>
      <c r="F769" s="3"/>
      <c r="G769" s="4"/>
    </row>
    <row r="770" ht="14.25" customHeight="1">
      <c r="B770" s="1"/>
      <c r="C770" s="2"/>
      <c r="D770" s="2"/>
      <c r="F770" s="3"/>
      <c r="G770" s="4"/>
    </row>
    <row r="771" ht="14.25" customHeight="1">
      <c r="B771" s="1"/>
      <c r="C771" s="2"/>
      <c r="D771" s="2"/>
      <c r="F771" s="3"/>
      <c r="G771" s="4"/>
    </row>
    <row r="772" ht="14.25" customHeight="1">
      <c r="B772" s="1"/>
      <c r="C772" s="2"/>
      <c r="D772" s="2"/>
      <c r="F772" s="3"/>
      <c r="G772" s="4"/>
    </row>
    <row r="773" ht="14.25" customHeight="1">
      <c r="B773" s="1"/>
      <c r="C773" s="2"/>
      <c r="D773" s="2"/>
      <c r="F773" s="3"/>
      <c r="G773" s="4"/>
    </row>
    <row r="774" ht="14.25" customHeight="1">
      <c r="B774" s="1"/>
      <c r="C774" s="2"/>
      <c r="D774" s="2"/>
      <c r="F774" s="3"/>
      <c r="G774" s="4"/>
    </row>
    <row r="775" ht="14.25" customHeight="1">
      <c r="B775" s="1"/>
      <c r="C775" s="2"/>
      <c r="D775" s="2"/>
      <c r="F775" s="3"/>
      <c r="G775" s="4"/>
    </row>
    <row r="776" ht="14.25" customHeight="1">
      <c r="B776" s="1"/>
      <c r="C776" s="2"/>
      <c r="D776" s="2"/>
      <c r="F776" s="3"/>
      <c r="G776" s="4"/>
    </row>
    <row r="777" ht="14.25" customHeight="1">
      <c r="B777" s="1"/>
      <c r="C777" s="2"/>
      <c r="D777" s="2"/>
      <c r="F777" s="3"/>
      <c r="G777" s="4"/>
    </row>
    <row r="778" ht="14.25" customHeight="1">
      <c r="B778" s="1"/>
      <c r="C778" s="2"/>
      <c r="D778" s="2"/>
      <c r="F778" s="3"/>
      <c r="G778" s="4"/>
    </row>
    <row r="779" ht="14.25" customHeight="1">
      <c r="B779" s="1"/>
      <c r="C779" s="2"/>
      <c r="D779" s="2"/>
      <c r="F779" s="3"/>
      <c r="G779" s="4"/>
    </row>
    <row r="780" ht="14.25" customHeight="1">
      <c r="B780" s="1"/>
      <c r="C780" s="2"/>
      <c r="D780" s="2"/>
      <c r="F780" s="3"/>
      <c r="G780" s="4"/>
    </row>
    <row r="781" ht="14.25" customHeight="1">
      <c r="B781" s="1"/>
      <c r="C781" s="2"/>
      <c r="D781" s="2"/>
      <c r="F781" s="3"/>
      <c r="G781" s="4"/>
    </row>
    <row r="782" ht="14.25" customHeight="1">
      <c r="B782" s="1"/>
      <c r="C782" s="2"/>
      <c r="D782" s="2"/>
      <c r="F782" s="3"/>
      <c r="G782" s="4"/>
    </row>
    <row r="783" ht="14.25" customHeight="1">
      <c r="B783" s="1"/>
      <c r="C783" s="2"/>
      <c r="D783" s="2"/>
      <c r="F783" s="3"/>
      <c r="G783" s="4"/>
    </row>
    <row r="784" ht="14.25" customHeight="1">
      <c r="B784" s="1"/>
      <c r="C784" s="2"/>
      <c r="D784" s="2"/>
      <c r="F784" s="3"/>
      <c r="G784" s="4"/>
    </row>
    <row r="785" ht="14.25" customHeight="1">
      <c r="B785" s="1"/>
      <c r="C785" s="2"/>
      <c r="D785" s="2"/>
      <c r="F785" s="3"/>
      <c r="G785" s="4"/>
    </row>
    <row r="786" ht="14.25" customHeight="1">
      <c r="B786" s="1"/>
      <c r="C786" s="2"/>
      <c r="D786" s="2"/>
      <c r="F786" s="3"/>
      <c r="G786" s="4"/>
    </row>
    <row r="787" ht="14.25" customHeight="1">
      <c r="B787" s="1"/>
      <c r="C787" s="2"/>
      <c r="D787" s="2"/>
      <c r="F787" s="3"/>
      <c r="G787" s="4"/>
    </row>
    <row r="788" ht="14.25" customHeight="1">
      <c r="B788" s="1"/>
      <c r="C788" s="2"/>
      <c r="D788" s="2"/>
      <c r="F788" s="3"/>
      <c r="G788" s="4"/>
    </row>
    <row r="789" ht="14.25" customHeight="1">
      <c r="B789" s="1"/>
      <c r="C789" s="2"/>
      <c r="D789" s="2"/>
      <c r="F789" s="3"/>
      <c r="G789" s="4"/>
    </row>
    <row r="790" ht="14.25" customHeight="1">
      <c r="B790" s="1"/>
      <c r="C790" s="2"/>
      <c r="D790" s="2"/>
      <c r="F790" s="3"/>
      <c r="G790" s="4"/>
    </row>
    <row r="791" ht="14.25" customHeight="1">
      <c r="B791" s="1"/>
      <c r="C791" s="2"/>
      <c r="D791" s="2"/>
      <c r="F791" s="3"/>
      <c r="G791" s="4"/>
    </row>
    <row r="792" ht="14.25" customHeight="1">
      <c r="B792" s="1"/>
      <c r="C792" s="2"/>
      <c r="D792" s="2"/>
      <c r="F792" s="3"/>
      <c r="G792" s="4"/>
    </row>
    <row r="793" ht="14.25" customHeight="1">
      <c r="B793" s="1"/>
      <c r="C793" s="2"/>
      <c r="D793" s="2"/>
      <c r="F793" s="3"/>
      <c r="G793" s="4"/>
    </row>
    <row r="794" ht="14.25" customHeight="1">
      <c r="B794" s="1"/>
      <c r="C794" s="2"/>
      <c r="D794" s="2"/>
      <c r="F794" s="3"/>
      <c r="G794" s="4"/>
    </row>
    <row r="795" ht="14.25" customHeight="1">
      <c r="B795" s="1"/>
      <c r="C795" s="2"/>
      <c r="D795" s="2"/>
      <c r="F795" s="3"/>
      <c r="G795" s="4"/>
    </row>
    <row r="796" ht="14.25" customHeight="1">
      <c r="B796" s="1"/>
      <c r="C796" s="2"/>
      <c r="D796" s="2"/>
      <c r="F796" s="3"/>
      <c r="G796" s="4"/>
    </row>
    <row r="797" ht="14.25" customHeight="1">
      <c r="B797" s="1"/>
      <c r="C797" s="2"/>
      <c r="D797" s="2"/>
      <c r="F797" s="3"/>
      <c r="G797" s="4"/>
    </row>
    <row r="798" ht="14.25" customHeight="1">
      <c r="B798" s="1"/>
      <c r="C798" s="2"/>
      <c r="D798" s="2"/>
      <c r="F798" s="3"/>
      <c r="G798" s="4"/>
    </row>
    <row r="799" ht="14.25" customHeight="1">
      <c r="B799" s="1"/>
      <c r="C799" s="2"/>
      <c r="D799" s="2"/>
      <c r="F799" s="3"/>
      <c r="G799" s="4"/>
    </row>
    <row r="800" ht="14.25" customHeight="1">
      <c r="B800" s="1"/>
      <c r="C800" s="2"/>
      <c r="D800" s="2"/>
      <c r="F800" s="3"/>
      <c r="G800" s="4"/>
    </row>
    <row r="801" ht="14.25" customHeight="1">
      <c r="B801" s="1"/>
      <c r="C801" s="2"/>
      <c r="D801" s="2"/>
      <c r="F801" s="3"/>
      <c r="G801" s="4"/>
    </row>
    <row r="802" ht="14.25" customHeight="1">
      <c r="B802" s="1"/>
      <c r="C802" s="2"/>
      <c r="D802" s="2"/>
      <c r="F802" s="3"/>
      <c r="G802" s="4"/>
    </row>
    <row r="803" ht="14.25" customHeight="1">
      <c r="B803" s="1"/>
      <c r="C803" s="2"/>
      <c r="D803" s="2"/>
      <c r="F803" s="3"/>
      <c r="G803" s="4"/>
    </row>
    <row r="804" ht="14.25" customHeight="1">
      <c r="B804" s="1"/>
      <c r="C804" s="2"/>
      <c r="D804" s="2"/>
      <c r="F804" s="3"/>
      <c r="G804" s="4"/>
    </row>
    <row r="805" ht="14.25" customHeight="1">
      <c r="B805" s="1"/>
      <c r="C805" s="2"/>
      <c r="D805" s="2"/>
      <c r="F805" s="3"/>
      <c r="G805" s="4"/>
    </row>
    <row r="806" ht="14.25" customHeight="1">
      <c r="B806" s="1"/>
      <c r="C806" s="2"/>
      <c r="D806" s="2"/>
      <c r="F806" s="3"/>
      <c r="G806" s="4"/>
    </row>
    <row r="807" ht="14.25" customHeight="1">
      <c r="B807" s="1"/>
      <c r="C807" s="2"/>
      <c r="D807" s="2"/>
      <c r="F807" s="3"/>
      <c r="G807" s="4"/>
    </row>
    <row r="808" ht="14.25" customHeight="1">
      <c r="B808" s="1"/>
      <c r="C808" s="2"/>
      <c r="D808" s="2"/>
      <c r="F808" s="3"/>
      <c r="G808" s="4"/>
    </row>
    <row r="809" ht="14.25" customHeight="1">
      <c r="B809" s="1"/>
      <c r="C809" s="2"/>
      <c r="D809" s="2"/>
      <c r="F809" s="3"/>
      <c r="G809" s="4"/>
    </row>
    <row r="810" ht="14.25" customHeight="1">
      <c r="B810" s="1"/>
      <c r="C810" s="2"/>
      <c r="D810" s="2"/>
      <c r="F810" s="3"/>
      <c r="G810" s="4"/>
    </row>
    <row r="811" ht="14.25" customHeight="1">
      <c r="B811" s="1"/>
      <c r="C811" s="2"/>
      <c r="D811" s="2"/>
      <c r="F811" s="3"/>
      <c r="G811" s="4"/>
    </row>
    <row r="812" ht="14.25" customHeight="1">
      <c r="B812" s="1"/>
      <c r="C812" s="2"/>
      <c r="D812" s="2"/>
      <c r="F812" s="3"/>
      <c r="G812" s="4"/>
    </row>
    <row r="813" ht="14.25" customHeight="1">
      <c r="B813" s="1"/>
      <c r="C813" s="2"/>
      <c r="D813" s="2"/>
      <c r="F813" s="3"/>
      <c r="G813" s="4"/>
    </row>
    <row r="814" ht="14.25" customHeight="1">
      <c r="B814" s="1"/>
      <c r="C814" s="2"/>
      <c r="D814" s="2"/>
      <c r="F814" s="3"/>
      <c r="G814" s="4"/>
    </row>
    <row r="815" ht="14.25" customHeight="1">
      <c r="B815" s="1"/>
      <c r="C815" s="2"/>
      <c r="D815" s="2"/>
      <c r="F815" s="3"/>
      <c r="G815" s="4"/>
    </row>
    <row r="816" ht="14.25" customHeight="1">
      <c r="B816" s="1"/>
      <c r="C816" s="2"/>
      <c r="D816" s="2"/>
      <c r="F816" s="3"/>
      <c r="G816" s="4"/>
    </row>
    <row r="817" ht="14.25" customHeight="1">
      <c r="B817" s="1"/>
      <c r="C817" s="2"/>
      <c r="D817" s="2"/>
      <c r="F817" s="3"/>
      <c r="G817" s="4"/>
    </row>
    <row r="818" ht="14.25" customHeight="1">
      <c r="B818" s="1"/>
      <c r="C818" s="2"/>
      <c r="D818" s="2"/>
      <c r="F818" s="3"/>
      <c r="G818" s="4"/>
    </row>
    <row r="819" ht="14.25" customHeight="1">
      <c r="B819" s="1"/>
      <c r="C819" s="2"/>
      <c r="D819" s="2"/>
      <c r="F819" s="3"/>
      <c r="G819" s="4"/>
    </row>
    <row r="820" ht="14.25" customHeight="1">
      <c r="B820" s="1"/>
      <c r="C820" s="2"/>
      <c r="D820" s="2"/>
      <c r="F820" s="3"/>
      <c r="G820" s="4"/>
    </row>
    <row r="821" ht="14.25" customHeight="1">
      <c r="B821" s="1"/>
      <c r="C821" s="2"/>
      <c r="D821" s="2"/>
      <c r="F821" s="3"/>
      <c r="G821" s="4"/>
    </row>
    <row r="822" ht="14.25" customHeight="1">
      <c r="B822" s="1"/>
      <c r="C822" s="2"/>
      <c r="D822" s="2"/>
      <c r="F822" s="3"/>
      <c r="G822" s="4"/>
    </row>
    <row r="823" ht="14.25" customHeight="1">
      <c r="B823" s="1"/>
      <c r="C823" s="2"/>
      <c r="D823" s="2"/>
      <c r="F823" s="3"/>
      <c r="G823" s="4"/>
    </row>
    <row r="824" ht="14.25" customHeight="1">
      <c r="B824" s="1"/>
      <c r="C824" s="2"/>
      <c r="D824" s="2"/>
      <c r="F824" s="3"/>
      <c r="G824" s="4"/>
    </row>
    <row r="825" ht="14.25" customHeight="1">
      <c r="B825" s="1"/>
      <c r="C825" s="2"/>
      <c r="D825" s="2"/>
      <c r="F825" s="3"/>
      <c r="G825" s="4"/>
    </row>
    <row r="826" ht="14.25" customHeight="1">
      <c r="B826" s="1"/>
      <c r="C826" s="2"/>
      <c r="D826" s="2"/>
      <c r="F826" s="3"/>
      <c r="G826" s="4"/>
    </row>
    <row r="827" ht="14.25" customHeight="1">
      <c r="B827" s="1"/>
      <c r="C827" s="2"/>
      <c r="D827" s="2"/>
      <c r="F827" s="3"/>
      <c r="G827" s="4"/>
    </row>
    <row r="828" ht="14.25" customHeight="1">
      <c r="B828" s="1"/>
      <c r="C828" s="2"/>
      <c r="D828" s="2"/>
      <c r="F828" s="3"/>
      <c r="G828" s="4"/>
    </row>
    <row r="829" ht="14.25" customHeight="1">
      <c r="B829" s="1"/>
      <c r="C829" s="2"/>
      <c r="D829" s="2"/>
      <c r="F829" s="3"/>
      <c r="G829" s="4"/>
    </row>
    <row r="830" ht="14.25" customHeight="1">
      <c r="B830" s="1"/>
      <c r="C830" s="2"/>
      <c r="D830" s="2"/>
      <c r="F830" s="3"/>
      <c r="G830" s="4"/>
    </row>
    <row r="831" ht="14.25" customHeight="1">
      <c r="B831" s="1"/>
      <c r="C831" s="2"/>
      <c r="D831" s="2"/>
      <c r="F831" s="3"/>
      <c r="G831" s="4"/>
    </row>
    <row r="832" ht="14.25" customHeight="1">
      <c r="B832" s="1"/>
      <c r="C832" s="2"/>
      <c r="D832" s="2"/>
      <c r="F832" s="3"/>
      <c r="G832" s="4"/>
    </row>
    <row r="833" ht="14.25" customHeight="1">
      <c r="B833" s="1"/>
      <c r="C833" s="2"/>
      <c r="D833" s="2"/>
      <c r="F833" s="3"/>
      <c r="G833" s="4"/>
    </row>
    <row r="834" ht="14.25" customHeight="1">
      <c r="B834" s="1"/>
      <c r="C834" s="2"/>
      <c r="D834" s="2"/>
      <c r="F834" s="3"/>
      <c r="G834" s="4"/>
    </row>
    <row r="835" ht="14.25" customHeight="1">
      <c r="B835" s="1"/>
      <c r="C835" s="2"/>
      <c r="D835" s="2"/>
      <c r="F835" s="3"/>
      <c r="G835" s="4"/>
    </row>
    <row r="836" ht="14.25" customHeight="1">
      <c r="B836" s="1"/>
      <c r="C836" s="2"/>
      <c r="D836" s="2"/>
      <c r="F836" s="3"/>
      <c r="G836" s="4"/>
    </row>
    <row r="837" ht="14.25" customHeight="1">
      <c r="B837" s="1"/>
      <c r="C837" s="2"/>
      <c r="D837" s="2"/>
      <c r="F837" s="3"/>
      <c r="G837" s="4"/>
    </row>
    <row r="838" ht="14.25" customHeight="1">
      <c r="B838" s="1"/>
      <c r="C838" s="2"/>
      <c r="D838" s="2"/>
      <c r="F838" s="3"/>
      <c r="G838" s="4"/>
    </row>
    <row r="839" ht="14.25" customHeight="1">
      <c r="B839" s="1"/>
      <c r="C839" s="2"/>
      <c r="D839" s="2"/>
      <c r="F839" s="3"/>
      <c r="G839" s="4"/>
    </row>
    <row r="840" ht="14.25" customHeight="1">
      <c r="B840" s="1"/>
      <c r="C840" s="2"/>
      <c r="D840" s="2"/>
      <c r="F840" s="3"/>
      <c r="G840" s="4"/>
    </row>
    <row r="841" ht="14.25" customHeight="1">
      <c r="B841" s="1"/>
      <c r="C841" s="2"/>
      <c r="D841" s="2"/>
      <c r="F841" s="3"/>
      <c r="G841" s="4"/>
    </row>
    <row r="842" ht="14.25" customHeight="1">
      <c r="B842" s="1"/>
      <c r="C842" s="2"/>
      <c r="D842" s="2"/>
      <c r="F842" s="3"/>
      <c r="G842" s="4"/>
    </row>
    <row r="843" ht="14.25" customHeight="1">
      <c r="B843" s="1"/>
      <c r="C843" s="2"/>
      <c r="D843" s="2"/>
      <c r="F843" s="3"/>
      <c r="G843" s="4"/>
    </row>
    <row r="844" ht="14.25" customHeight="1">
      <c r="B844" s="1"/>
      <c r="C844" s="2"/>
      <c r="D844" s="2"/>
      <c r="F844" s="3"/>
      <c r="G844" s="4"/>
    </row>
    <row r="845" ht="14.25" customHeight="1">
      <c r="B845" s="1"/>
      <c r="C845" s="2"/>
      <c r="D845" s="2"/>
      <c r="F845" s="3"/>
      <c r="G845" s="4"/>
    </row>
    <row r="846" ht="14.25" customHeight="1">
      <c r="B846" s="1"/>
      <c r="C846" s="2"/>
      <c r="D846" s="2"/>
      <c r="F846" s="3"/>
      <c r="G846" s="4"/>
    </row>
    <row r="847" ht="14.25" customHeight="1">
      <c r="B847" s="1"/>
      <c r="C847" s="2"/>
      <c r="D847" s="2"/>
      <c r="F847" s="3"/>
      <c r="G847" s="4"/>
    </row>
    <row r="848" ht="14.25" customHeight="1">
      <c r="B848" s="1"/>
      <c r="C848" s="2"/>
      <c r="D848" s="2"/>
      <c r="F848" s="3"/>
      <c r="G848" s="4"/>
    </row>
    <row r="849" ht="14.25" customHeight="1">
      <c r="B849" s="1"/>
      <c r="C849" s="2"/>
      <c r="D849" s="2"/>
      <c r="F849" s="3"/>
      <c r="G849" s="4"/>
    </row>
    <row r="850" ht="14.25" customHeight="1">
      <c r="B850" s="1"/>
      <c r="C850" s="2"/>
      <c r="D850" s="2"/>
      <c r="F850" s="3"/>
      <c r="G850" s="4"/>
    </row>
    <row r="851" ht="14.25" customHeight="1">
      <c r="B851" s="1"/>
      <c r="C851" s="2"/>
      <c r="D851" s="2"/>
      <c r="F851" s="3"/>
      <c r="G851" s="4"/>
    </row>
    <row r="852" ht="14.25" customHeight="1">
      <c r="B852" s="1"/>
      <c r="C852" s="2"/>
      <c r="D852" s="2"/>
      <c r="F852" s="3"/>
      <c r="G852" s="4"/>
    </row>
    <row r="853" ht="14.25" customHeight="1">
      <c r="B853" s="1"/>
      <c r="C853" s="2"/>
      <c r="D853" s="2"/>
      <c r="F853" s="3"/>
      <c r="G853" s="4"/>
    </row>
    <row r="854" ht="14.25" customHeight="1">
      <c r="B854" s="1"/>
      <c r="C854" s="2"/>
      <c r="D854" s="2"/>
      <c r="F854" s="3"/>
      <c r="G854" s="4"/>
    </row>
    <row r="855" ht="14.25" customHeight="1">
      <c r="B855" s="1"/>
      <c r="C855" s="2"/>
      <c r="D855" s="2"/>
      <c r="F855" s="3"/>
      <c r="G855" s="4"/>
    </row>
    <row r="856" ht="14.25" customHeight="1">
      <c r="B856" s="1"/>
      <c r="C856" s="2"/>
      <c r="D856" s="2"/>
      <c r="F856" s="3"/>
      <c r="G856" s="4"/>
    </row>
    <row r="857" ht="14.25" customHeight="1">
      <c r="B857" s="1"/>
      <c r="C857" s="2"/>
      <c r="D857" s="2"/>
      <c r="F857" s="3"/>
      <c r="G857" s="4"/>
    </row>
    <row r="858" ht="14.25" customHeight="1">
      <c r="B858" s="1"/>
      <c r="C858" s="2"/>
      <c r="D858" s="2"/>
      <c r="F858" s="3"/>
      <c r="G858" s="4"/>
    </row>
    <row r="859" ht="14.25" customHeight="1">
      <c r="B859" s="1"/>
      <c r="C859" s="2"/>
      <c r="D859" s="2"/>
      <c r="F859" s="3"/>
      <c r="G859" s="4"/>
    </row>
    <row r="860" ht="14.25" customHeight="1">
      <c r="B860" s="1"/>
      <c r="C860" s="2"/>
      <c r="D860" s="2"/>
      <c r="F860" s="3"/>
      <c r="G860" s="4"/>
    </row>
    <row r="861" ht="14.25" customHeight="1">
      <c r="B861" s="1"/>
      <c r="C861" s="2"/>
      <c r="D861" s="2"/>
      <c r="F861" s="3"/>
      <c r="G861" s="4"/>
    </row>
    <row r="862" ht="14.25" customHeight="1">
      <c r="B862" s="1"/>
      <c r="C862" s="2"/>
      <c r="D862" s="2"/>
      <c r="F862" s="3"/>
      <c r="G862" s="4"/>
    </row>
    <row r="863" ht="14.25" customHeight="1">
      <c r="B863" s="1"/>
      <c r="C863" s="2"/>
      <c r="D863" s="2"/>
      <c r="F863" s="3"/>
      <c r="G863" s="4"/>
    </row>
    <row r="864" ht="14.25" customHeight="1">
      <c r="B864" s="1"/>
      <c r="C864" s="2"/>
      <c r="D864" s="2"/>
      <c r="F864" s="3"/>
      <c r="G864" s="4"/>
    </row>
    <row r="865" ht="14.25" customHeight="1">
      <c r="B865" s="1"/>
      <c r="C865" s="2"/>
      <c r="D865" s="2"/>
      <c r="F865" s="3"/>
      <c r="G865" s="4"/>
    </row>
    <row r="866" ht="14.25" customHeight="1">
      <c r="B866" s="1"/>
      <c r="C866" s="2"/>
      <c r="D866" s="2"/>
      <c r="F866" s="3"/>
      <c r="G866" s="4"/>
    </row>
    <row r="867" ht="14.25" customHeight="1">
      <c r="B867" s="1"/>
      <c r="C867" s="2"/>
      <c r="D867" s="2"/>
      <c r="F867" s="3"/>
      <c r="G867" s="4"/>
    </row>
    <row r="868" ht="14.25" customHeight="1">
      <c r="B868" s="1"/>
      <c r="C868" s="2"/>
      <c r="D868" s="2"/>
      <c r="F868" s="3"/>
      <c r="G868" s="4"/>
    </row>
    <row r="869" ht="14.25" customHeight="1">
      <c r="B869" s="1"/>
      <c r="C869" s="2"/>
      <c r="D869" s="2"/>
      <c r="F869" s="3"/>
      <c r="G869" s="4"/>
    </row>
    <row r="870" ht="14.25" customHeight="1">
      <c r="B870" s="1"/>
      <c r="C870" s="2"/>
      <c r="D870" s="2"/>
      <c r="F870" s="3"/>
      <c r="G870" s="4"/>
    </row>
    <row r="871" ht="14.25" customHeight="1">
      <c r="B871" s="1"/>
      <c r="C871" s="2"/>
      <c r="D871" s="2"/>
      <c r="F871" s="3"/>
      <c r="G871" s="4"/>
    </row>
    <row r="872" ht="14.25" customHeight="1">
      <c r="B872" s="1"/>
      <c r="C872" s="2"/>
      <c r="D872" s="2"/>
      <c r="F872" s="3"/>
      <c r="G872" s="4"/>
    </row>
    <row r="873" ht="14.25" customHeight="1">
      <c r="B873" s="1"/>
      <c r="C873" s="2"/>
      <c r="D873" s="2"/>
      <c r="F873" s="3"/>
      <c r="G873" s="4"/>
    </row>
    <row r="874" ht="14.25" customHeight="1">
      <c r="B874" s="1"/>
      <c r="C874" s="2"/>
      <c r="D874" s="2"/>
      <c r="F874" s="3"/>
      <c r="G874" s="4"/>
    </row>
    <row r="875" ht="14.25" customHeight="1">
      <c r="B875" s="1"/>
      <c r="C875" s="2"/>
      <c r="D875" s="2"/>
      <c r="F875" s="3"/>
      <c r="G875" s="4"/>
    </row>
    <row r="876" ht="14.25" customHeight="1">
      <c r="B876" s="1"/>
      <c r="C876" s="2"/>
      <c r="D876" s="2"/>
      <c r="F876" s="3"/>
      <c r="G876" s="4"/>
    </row>
    <row r="877" ht="14.25" customHeight="1">
      <c r="B877" s="1"/>
      <c r="C877" s="2"/>
      <c r="D877" s="2"/>
      <c r="F877" s="3"/>
      <c r="G877" s="4"/>
    </row>
    <row r="878" ht="14.25" customHeight="1">
      <c r="B878" s="1"/>
      <c r="C878" s="2"/>
      <c r="D878" s="2"/>
      <c r="F878" s="3"/>
      <c r="G878" s="4"/>
    </row>
    <row r="879" ht="14.25" customHeight="1">
      <c r="B879" s="1"/>
      <c r="C879" s="2"/>
      <c r="D879" s="2"/>
      <c r="F879" s="3"/>
      <c r="G879" s="4"/>
    </row>
    <row r="880" ht="14.25" customHeight="1">
      <c r="B880" s="1"/>
      <c r="C880" s="2"/>
      <c r="D880" s="2"/>
      <c r="F880" s="3"/>
      <c r="G880" s="4"/>
    </row>
    <row r="881" ht="14.25" customHeight="1">
      <c r="B881" s="1"/>
      <c r="C881" s="2"/>
      <c r="D881" s="2"/>
      <c r="F881" s="3"/>
      <c r="G881" s="4"/>
    </row>
    <row r="882" ht="14.25" customHeight="1">
      <c r="B882" s="1"/>
      <c r="C882" s="2"/>
      <c r="D882" s="2"/>
      <c r="F882" s="3"/>
      <c r="G882" s="4"/>
    </row>
    <row r="883" ht="14.25" customHeight="1">
      <c r="B883" s="1"/>
      <c r="C883" s="2"/>
      <c r="D883" s="2"/>
      <c r="F883" s="3"/>
      <c r="G883" s="4"/>
    </row>
    <row r="884" ht="14.25" customHeight="1">
      <c r="B884" s="1"/>
      <c r="C884" s="2"/>
      <c r="D884" s="2"/>
      <c r="F884" s="3"/>
      <c r="G884" s="4"/>
    </row>
    <row r="885" ht="14.25" customHeight="1">
      <c r="B885" s="1"/>
      <c r="C885" s="2"/>
      <c r="D885" s="2"/>
      <c r="F885" s="3"/>
      <c r="G885" s="4"/>
    </row>
    <row r="886" ht="14.25" customHeight="1">
      <c r="B886" s="1"/>
      <c r="C886" s="2"/>
      <c r="D886" s="2"/>
      <c r="F886" s="3"/>
      <c r="G886" s="4"/>
    </row>
    <row r="887" ht="14.25" customHeight="1">
      <c r="B887" s="1"/>
      <c r="C887" s="2"/>
      <c r="D887" s="2"/>
      <c r="F887" s="3"/>
      <c r="G887" s="4"/>
    </row>
    <row r="888" ht="14.25" customHeight="1">
      <c r="B888" s="1"/>
      <c r="C888" s="2"/>
      <c r="D888" s="2"/>
      <c r="F888" s="3"/>
      <c r="G888" s="4"/>
    </row>
    <row r="889" ht="14.25" customHeight="1">
      <c r="B889" s="1"/>
      <c r="C889" s="2"/>
      <c r="D889" s="2"/>
      <c r="F889" s="3"/>
      <c r="G889" s="4"/>
    </row>
    <row r="890" ht="14.25" customHeight="1">
      <c r="B890" s="1"/>
      <c r="C890" s="2"/>
      <c r="D890" s="2"/>
      <c r="F890" s="3"/>
      <c r="G890" s="4"/>
    </row>
    <row r="891" ht="14.25" customHeight="1">
      <c r="B891" s="1"/>
      <c r="C891" s="2"/>
      <c r="D891" s="2"/>
      <c r="F891" s="3"/>
      <c r="G891" s="4"/>
    </row>
    <row r="892" ht="14.25" customHeight="1">
      <c r="B892" s="1"/>
      <c r="C892" s="2"/>
      <c r="D892" s="2"/>
      <c r="F892" s="3"/>
      <c r="G892" s="4"/>
    </row>
    <row r="893" ht="14.25" customHeight="1">
      <c r="B893" s="1"/>
      <c r="C893" s="2"/>
      <c r="D893" s="2"/>
      <c r="F893" s="3"/>
      <c r="G893" s="4"/>
    </row>
    <row r="894" ht="14.25" customHeight="1">
      <c r="B894" s="1"/>
      <c r="C894" s="2"/>
      <c r="D894" s="2"/>
      <c r="F894" s="3"/>
      <c r="G894" s="4"/>
    </row>
    <row r="895" ht="14.25" customHeight="1">
      <c r="B895" s="1"/>
      <c r="C895" s="2"/>
      <c r="D895" s="2"/>
      <c r="F895" s="3"/>
      <c r="G895" s="4"/>
    </row>
    <row r="896" ht="14.25" customHeight="1">
      <c r="B896" s="1"/>
      <c r="C896" s="2"/>
      <c r="D896" s="2"/>
      <c r="F896" s="3"/>
      <c r="G896" s="4"/>
    </row>
    <row r="897" ht="14.25" customHeight="1">
      <c r="B897" s="1"/>
      <c r="C897" s="2"/>
      <c r="D897" s="2"/>
      <c r="F897" s="3"/>
      <c r="G897" s="4"/>
    </row>
    <row r="898" ht="14.25" customHeight="1">
      <c r="B898" s="1"/>
      <c r="C898" s="2"/>
      <c r="D898" s="2"/>
      <c r="F898" s="3"/>
      <c r="G898" s="4"/>
    </row>
    <row r="899" ht="14.25" customHeight="1">
      <c r="B899" s="1"/>
      <c r="C899" s="2"/>
      <c r="D899" s="2"/>
      <c r="F899" s="3"/>
      <c r="G899" s="4"/>
    </row>
    <row r="900" ht="14.25" customHeight="1">
      <c r="B900" s="1"/>
      <c r="C900" s="2"/>
      <c r="D900" s="2"/>
      <c r="F900" s="3"/>
      <c r="G900" s="4"/>
    </row>
    <row r="901" ht="14.25" customHeight="1">
      <c r="B901" s="1"/>
      <c r="C901" s="2"/>
      <c r="D901" s="2"/>
      <c r="F901" s="3"/>
      <c r="G901" s="4"/>
    </row>
    <row r="902" ht="14.25" customHeight="1">
      <c r="B902" s="1"/>
      <c r="C902" s="2"/>
      <c r="D902" s="2"/>
      <c r="F902" s="3"/>
      <c r="G902" s="4"/>
    </row>
    <row r="903" ht="14.25" customHeight="1">
      <c r="B903" s="1"/>
      <c r="C903" s="2"/>
      <c r="D903" s="2"/>
      <c r="F903" s="3"/>
      <c r="G903" s="4"/>
    </row>
    <row r="904" ht="14.25" customHeight="1">
      <c r="B904" s="1"/>
      <c r="C904" s="2"/>
      <c r="D904" s="2"/>
      <c r="F904" s="3"/>
      <c r="G904" s="4"/>
    </row>
    <row r="905" ht="14.25" customHeight="1">
      <c r="B905" s="1"/>
      <c r="C905" s="2"/>
      <c r="D905" s="2"/>
      <c r="F905" s="3"/>
      <c r="G905" s="4"/>
    </row>
    <row r="906" ht="14.25" customHeight="1">
      <c r="B906" s="1"/>
      <c r="C906" s="2"/>
      <c r="D906" s="2"/>
      <c r="F906" s="3"/>
      <c r="G906" s="4"/>
    </row>
    <row r="907" ht="14.25" customHeight="1">
      <c r="B907" s="1"/>
      <c r="C907" s="2"/>
      <c r="D907" s="2"/>
      <c r="F907" s="3"/>
      <c r="G907" s="4"/>
    </row>
    <row r="908" ht="14.25" customHeight="1">
      <c r="B908" s="1"/>
      <c r="C908" s="2"/>
      <c r="D908" s="2"/>
      <c r="F908" s="3"/>
      <c r="G908" s="4"/>
    </row>
    <row r="909" ht="14.25" customHeight="1">
      <c r="B909" s="1"/>
      <c r="C909" s="2"/>
      <c r="D909" s="2"/>
      <c r="F909" s="3"/>
      <c r="G909" s="4"/>
    </row>
    <row r="910" ht="14.25" customHeight="1">
      <c r="B910" s="1"/>
      <c r="C910" s="2"/>
      <c r="D910" s="2"/>
      <c r="F910" s="3"/>
      <c r="G910" s="4"/>
    </row>
    <row r="911" ht="14.25" customHeight="1">
      <c r="B911" s="1"/>
      <c r="C911" s="2"/>
      <c r="D911" s="2"/>
      <c r="F911" s="3"/>
      <c r="G911" s="4"/>
    </row>
    <row r="912" ht="14.25" customHeight="1">
      <c r="B912" s="1"/>
      <c r="C912" s="2"/>
      <c r="D912" s="2"/>
      <c r="F912" s="3"/>
      <c r="G912" s="4"/>
    </row>
    <row r="913" ht="14.25" customHeight="1">
      <c r="B913" s="1"/>
      <c r="C913" s="2"/>
      <c r="D913" s="2"/>
      <c r="F913" s="3"/>
      <c r="G913" s="4"/>
    </row>
    <row r="914" ht="14.25" customHeight="1">
      <c r="B914" s="1"/>
      <c r="C914" s="2"/>
      <c r="D914" s="2"/>
      <c r="F914" s="3"/>
      <c r="G914" s="4"/>
    </row>
    <row r="915" ht="14.25" customHeight="1">
      <c r="B915" s="1"/>
      <c r="C915" s="2"/>
      <c r="D915" s="2"/>
      <c r="F915" s="3"/>
      <c r="G915" s="4"/>
    </row>
    <row r="916" ht="14.25" customHeight="1">
      <c r="B916" s="1"/>
      <c r="C916" s="2"/>
      <c r="D916" s="2"/>
      <c r="F916" s="3"/>
      <c r="G916" s="4"/>
    </row>
    <row r="917" ht="14.25" customHeight="1">
      <c r="B917" s="1"/>
      <c r="C917" s="2"/>
      <c r="D917" s="2"/>
      <c r="F917" s="3"/>
      <c r="G917" s="4"/>
    </row>
    <row r="918" ht="14.25" customHeight="1">
      <c r="B918" s="1"/>
      <c r="C918" s="2"/>
      <c r="D918" s="2"/>
      <c r="F918" s="3"/>
      <c r="G918" s="4"/>
    </row>
    <row r="919" ht="14.25" customHeight="1">
      <c r="B919" s="1"/>
      <c r="C919" s="2"/>
      <c r="D919" s="2"/>
      <c r="F919" s="3"/>
      <c r="G919" s="4"/>
    </row>
    <row r="920" ht="14.25" customHeight="1">
      <c r="B920" s="1"/>
      <c r="C920" s="2"/>
      <c r="D920" s="2"/>
      <c r="F920" s="3"/>
      <c r="G920" s="4"/>
    </row>
    <row r="921" ht="14.25" customHeight="1">
      <c r="B921" s="1"/>
      <c r="C921" s="2"/>
      <c r="D921" s="2"/>
      <c r="F921" s="3"/>
      <c r="G921" s="4"/>
    </row>
    <row r="922" ht="14.25" customHeight="1">
      <c r="B922" s="1"/>
      <c r="C922" s="2"/>
      <c r="D922" s="2"/>
      <c r="F922" s="3"/>
      <c r="G922" s="4"/>
    </row>
    <row r="923" ht="14.25" customHeight="1">
      <c r="B923" s="1"/>
      <c r="C923" s="2"/>
      <c r="D923" s="2"/>
      <c r="F923" s="3"/>
      <c r="G923" s="4"/>
    </row>
    <row r="924" ht="14.25" customHeight="1">
      <c r="B924" s="1"/>
      <c r="C924" s="2"/>
      <c r="D924" s="2"/>
      <c r="F924" s="3"/>
      <c r="G924" s="4"/>
    </row>
    <row r="925" ht="14.25" customHeight="1">
      <c r="B925" s="1"/>
      <c r="C925" s="2"/>
      <c r="D925" s="2"/>
      <c r="F925" s="3"/>
      <c r="G925" s="4"/>
    </row>
    <row r="926" ht="14.25" customHeight="1">
      <c r="B926" s="1"/>
      <c r="C926" s="2"/>
      <c r="D926" s="2"/>
      <c r="F926" s="3"/>
      <c r="G926" s="4"/>
    </row>
    <row r="927" ht="14.25" customHeight="1">
      <c r="B927" s="1"/>
      <c r="C927" s="2"/>
      <c r="D927" s="2"/>
      <c r="F927" s="3"/>
      <c r="G927" s="4"/>
    </row>
    <row r="928" ht="14.25" customHeight="1">
      <c r="B928" s="1"/>
      <c r="C928" s="2"/>
      <c r="D928" s="2"/>
      <c r="F928" s="3"/>
      <c r="G928" s="4"/>
    </row>
    <row r="929" ht="14.25" customHeight="1">
      <c r="B929" s="1"/>
      <c r="C929" s="2"/>
      <c r="D929" s="2"/>
      <c r="F929" s="3"/>
      <c r="G929" s="4"/>
    </row>
    <row r="930" ht="14.25" customHeight="1">
      <c r="B930" s="1"/>
      <c r="C930" s="2"/>
      <c r="D930" s="2"/>
      <c r="F930" s="3"/>
      <c r="G930" s="4"/>
    </row>
    <row r="931" ht="14.25" customHeight="1">
      <c r="B931" s="1"/>
      <c r="C931" s="2"/>
      <c r="D931" s="2"/>
      <c r="F931" s="3"/>
      <c r="G931" s="4"/>
    </row>
    <row r="932" ht="14.25" customHeight="1">
      <c r="B932" s="1"/>
      <c r="C932" s="2"/>
      <c r="D932" s="2"/>
      <c r="F932" s="3"/>
      <c r="G932" s="4"/>
    </row>
    <row r="933" ht="14.25" customHeight="1">
      <c r="B933" s="1"/>
      <c r="C933" s="2"/>
      <c r="D933" s="2"/>
      <c r="F933" s="3"/>
      <c r="G933" s="4"/>
    </row>
    <row r="934" ht="14.25" customHeight="1">
      <c r="B934" s="1"/>
      <c r="C934" s="2"/>
      <c r="D934" s="2"/>
      <c r="F934" s="3"/>
      <c r="G934" s="4"/>
    </row>
    <row r="935" ht="14.25" customHeight="1">
      <c r="B935" s="1"/>
      <c r="C935" s="2"/>
      <c r="D935" s="2"/>
      <c r="F935" s="3"/>
      <c r="G935" s="4"/>
    </row>
    <row r="936" ht="14.25" customHeight="1">
      <c r="B936" s="1"/>
      <c r="C936" s="2"/>
      <c r="D936" s="2"/>
      <c r="F936" s="3"/>
      <c r="G936" s="4"/>
    </row>
    <row r="937" ht="14.25" customHeight="1">
      <c r="B937" s="1"/>
      <c r="C937" s="2"/>
      <c r="D937" s="2"/>
      <c r="F937" s="3"/>
      <c r="G937" s="4"/>
    </row>
    <row r="938" ht="14.25" customHeight="1">
      <c r="B938" s="1"/>
      <c r="C938" s="2"/>
      <c r="D938" s="2"/>
      <c r="F938" s="3"/>
      <c r="G938" s="4"/>
    </row>
    <row r="939" ht="14.25" customHeight="1">
      <c r="B939" s="1"/>
      <c r="C939" s="2"/>
      <c r="D939" s="2"/>
      <c r="F939" s="3"/>
      <c r="G939" s="4"/>
    </row>
    <row r="940" ht="14.25" customHeight="1">
      <c r="B940" s="1"/>
      <c r="C940" s="2"/>
      <c r="D940" s="2"/>
      <c r="F940" s="3"/>
      <c r="G940" s="4"/>
    </row>
    <row r="941" ht="14.25" customHeight="1">
      <c r="B941" s="1"/>
      <c r="C941" s="2"/>
      <c r="D941" s="2"/>
      <c r="F941" s="3"/>
      <c r="G941" s="4"/>
    </row>
    <row r="942" ht="14.25" customHeight="1">
      <c r="B942" s="1"/>
      <c r="C942" s="2"/>
      <c r="D942" s="2"/>
      <c r="F942" s="3"/>
      <c r="G942" s="4"/>
    </row>
    <row r="943" ht="14.25" customHeight="1">
      <c r="B943" s="1"/>
      <c r="C943" s="2"/>
      <c r="D943" s="2"/>
      <c r="F943" s="3"/>
      <c r="G943" s="4"/>
    </row>
    <row r="944" ht="14.25" customHeight="1">
      <c r="B944" s="1"/>
      <c r="C944" s="2"/>
      <c r="D944" s="2"/>
      <c r="F944" s="3"/>
      <c r="G944" s="4"/>
    </row>
    <row r="945" ht="14.25" customHeight="1">
      <c r="B945" s="1"/>
      <c r="C945" s="2"/>
      <c r="D945" s="2"/>
      <c r="F945" s="3"/>
      <c r="G945" s="4"/>
    </row>
    <row r="946" ht="14.25" customHeight="1">
      <c r="B946" s="1"/>
      <c r="C946" s="2"/>
      <c r="D946" s="2"/>
      <c r="F946" s="3"/>
      <c r="G946" s="4"/>
    </row>
    <row r="947" ht="14.25" customHeight="1">
      <c r="B947" s="1"/>
      <c r="C947" s="2"/>
      <c r="D947" s="2"/>
      <c r="F947" s="3"/>
      <c r="G947" s="4"/>
    </row>
    <row r="948" ht="14.25" customHeight="1">
      <c r="B948" s="1"/>
      <c r="C948" s="2"/>
      <c r="D948" s="2"/>
      <c r="F948" s="3"/>
      <c r="G948" s="4"/>
    </row>
    <row r="949" ht="14.25" customHeight="1">
      <c r="B949" s="1"/>
      <c r="C949" s="2"/>
      <c r="D949" s="2"/>
      <c r="F949" s="3"/>
      <c r="G949" s="4"/>
    </row>
    <row r="950" ht="14.25" customHeight="1">
      <c r="B950" s="1"/>
      <c r="C950" s="2"/>
      <c r="D950" s="2"/>
      <c r="F950" s="3"/>
      <c r="G950" s="4"/>
    </row>
    <row r="951" ht="14.25" customHeight="1">
      <c r="B951" s="1"/>
      <c r="C951" s="2"/>
      <c r="D951" s="2"/>
      <c r="F951" s="3"/>
      <c r="G951" s="4"/>
    </row>
    <row r="952" ht="14.25" customHeight="1">
      <c r="B952" s="1"/>
      <c r="C952" s="2"/>
      <c r="D952" s="2"/>
      <c r="F952" s="3"/>
      <c r="G952" s="4"/>
    </row>
    <row r="953" ht="14.25" customHeight="1">
      <c r="B953" s="1"/>
      <c r="C953" s="2"/>
      <c r="D953" s="2"/>
      <c r="F953" s="3"/>
      <c r="G953" s="4"/>
    </row>
    <row r="954" ht="14.25" customHeight="1">
      <c r="B954" s="1"/>
      <c r="C954" s="2"/>
      <c r="D954" s="2"/>
      <c r="F954" s="3"/>
      <c r="G954" s="4"/>
    </row>
    <row r="955" ht="14.25" customHeight="1">
      <c r="B955" s="1"/>
      <c r="C955" s="2"/>
      <c r="D955" s="2"/>
      <c r="F955" s="3"/>
      <c r="G955" s="4"/>
    </row>
    <row r="956" ht="14.25" customHeight="1">
      <c r="B956" s="1"/>
      <c r="C956" s="2"/>
      <c r="D956" s="2"/>
      <c r="F956" s="3"/>
      <c r="G956" s="4"/>
    </row>
    <row r="957" ht="14.25" customHeight="1">
      <c r="B957" s="1"/>
      <c r="C957" s="2"/>
      <c r="D957" s="2"/>
      <c r="F957" s="3"/>
      <c r="G957" s="4"/>
    </row>
    <row r="958" ht="14.25" customHeight="1">
      <c r="B958" s="1"/>
      <c r="C958" s="2"/>
      <c r="D958" s="2"/>
      <c r="F958" s="3"/>
      <c r="G958" s="4"/>
    </row>
    <row r="959" ht="14.25" customHeight="1">
      <c r="B959" s="1"/>
      <c r="C959" s="2"/>
      <c r="D959" s="2"/>
      <c r="F959" s="3"/>
      <c r="G959" s="4"/>
    </row>
    <row r="960" ht="14.25" customHeight="1">
      <c r="B960" s="1"/>
      <c r="C960" s="2"/>
      <c r="D960" s="2"/>
      <c r="F960" s="3"/>
      <c r="G960" s="4"/>
    </row>
    <row r="961" ht="14.25" customHeight="1">
      <c r="B961" s="1"/>
      <c r="C961" s="2"/>
      <c r="D961" s="2"/>
      <c r="F961" s="3"/>
      <c r="G961" s="4"/>
    </row>
    <row r="962" ht="14.25" customHeight="1">
      <c r="B962" s="1"/>
      <c r="C962" s="2"/>
      <c r="D962" s="2"/>
      <c r="F962" s="3"/>
      <c r="G962" s="4"/>
    </row>
    <row r="963" ht="14.25" customHeight="1">
      <c r="B963" s="1"/>
      <c r="C963" s="2"/>
      <c r="D963" s="2"/>
      <c r="F963" s="3"/>
      <c r="G963" s="4"/>
    </row>
    <row r="964" ht="14.25" customHeight="1">
      <c r="B964" s="1"/>
      <c r="C964" s="2"/>
      <c r="D964" s="2"/>
      <c r="F964" s="3"/>
      <c r="G964" s="4"/>
    </row>
    <row r="965" ht="14.25" customHeight="1">
      <c r="B965" s="1"/>
      <c r="C965" s="2"/>
      <c r="D965" s="2"/>
      <c r="F965" s="3"/>
      <c r="G965" s="4"/>
    </row>
    <row r="966" ht="14.25" customHeight="1">
      <c r="B966" s="1"/>
      <c r="C966" s="2"/>
      <c r="D966" s="2"/>
      <c r="F966" s="3"/>
      <c r="G966" s="4"/>
    </row>
    <row r="967" ht="14.25" customHeight="1">
      <c r="B967" s="1"/>
      <c r="C967" s="2"/>
      <c r="D967" s="2"/>
      <c r="F967" s="3"/>
      <c r="G967" s="4"/>
    </row>
    <row r="968" ht="14.25" customHeight="1">
      <c r="B968" s="1"/>
      <c r="C968" s="2"/>
      <c r="D968" s="2"/>
      <c r="F968" s="3"/>
      <c r="G968" s="4"/>
    </row>
    <row r="969" ht="14.25" customHeight="1">
      <c r="B969" s="1"/>
      <c r="C969" s="2"/>
      <c r="D969" s="2"/>
      <c r="F969" s="3"/>
      <c r="G969" s="4"/>
    </row>
    <row r="970" ht="14.25" customHeight="1">
      <c r="B970" s="1"/>
      <c r="C970" s="2"/>
      <c r="D970" s="2"/>
      <c r="F970" s="3"/>
      <c r="G970" s="4"/>
    </row>
    <row r="971" ht="14.25" customHeight="1">
      <c r="B971" s="1"/>
      <c r="C971" s="2"/>
      <c r="D971" s="2"/>
      <c r="F971" s="3"/>
      <c r="G971" s="4"/>
    </row>
    <row r="972" ht="14.25" customHeight="1">
      <c r="B972" s="1"/>
      <c r="C972" s="2"/>
      <c r="D972" s="2"/>
      <c r="F972" s="3"/>
      <c r="G972" s="4"/>
    </row>
    <row r="973" ht="14.25" customHeight="1">
      <c r="B973" s="1"/>
      <c r="C973" s="2"/>
      <c r="D973" s="2"/>
      <c r="F973" s="3"/>
      <c r="G973" s="4"/>
    </row>
    <row r="974" ht="14.25" customHeight="1">
      <c r="B974" s="1"/>
      <c r="C974" s="2"/>
      <c r="D974" s="2"/>
      <c r="F974" s="3"/>
      <c r="G974" s="4"/>
    </row>
    <row r="975" ht="14.25" customHeight="1">
      <c r="B975" s="1"/>
      <c r="C975" s="2"/>
      <c r="D975" s="2"/>
      <c r="F975" s="3"/>
      <c r="G975" s="4"/>
    </row>
    <row r="976" ht="14.25" customHeight="1">
      <c r="B976" s="1"/>
      <c r="C976" s="2"/>
      <c r="D976" s="2"/>
      <c r="F976" s="3"/>
      <c r="G976" s="4"/>
    </row>
    <row r="977" ht="14.25" customHeight="1">
      <c r="B977" s="1"/>
      <c r="C977" s="2"/>
      <c r="D977" s="2"/>
      <c r="F977" s="3"/>
      <c r="G977" s="4"/>
    </row>
    <row r="978" ht="14.25" customHeight="1">
      <c r="B978" s="1"/>
      <c r="C978" s="2"/>
      <c r="D978" s="2"/>
      <c r="F978" s="3"/>
      <c r="G978" s="4"/>
    </row>
    <row r="979" ht="14.25" customHeight="1">
      <c r="B979" s="1"/>
      <c r="C979" s="2"/>
      <c r="D979" s="2"/>
      <c r="F979" s="3"/>
      <c r="G979" s="4"/>
    </row>
    <row r="980" ht="14.25" customHeight="1">
      <c r="B980" s="1"/>
      <c r="C980" s="2"/>
      <c r="D980" s="2"/>
      <c r="F980" s="3"/>
      <c r="G980" s="4"/>
    </row>
    <row r="981" ht="14.25" customHeight="1">
      <c r="B981" s="1"/>
      <c r="C981" s="2"/>
      <c r="D981" s="2"/>
      <c r="F981" s="3"/>
      <c r="G981" s="4"/>
    </row>
    <row r="982" ht="14.25" customHeight="1">
      <c r="B982" s="1"/>
      <c r="C982" s="2"/>
      <c r="D982" s="2"/>
      <c r="F982" s="3"/>
      <c r="G982" s="4"/>
    </row>
    <row r="983" ht="14.25" customHeight="1">
      <c r="B983" s="1"/>
      <c r="C983" s="2"/>
      <c r="D983" s="2"/>
      <c r="F983" s="3"/>
      <c r="G983" s="4"/>
    </row>
    <row r="984" ht="14.25" customHeight="1">
      <c r="B984" s="1"/>
      <c r="C984" s="2"/>
      <c r="D984" s="2"/>
      <c r="F984" s="3"/>
      <c r="G984" s="4"/>
    </row>
    <row r="985" ht="14.25" customHeight="1">
      <c r="B985" s="1"/>
      <c r="C985" s="2"/>
      <c r="D985" s="2"/>
      <c r="F985" s="3"/>
      <c r="G985" s="4"/>
    </row>
    <row r="986" ht="14.25" customHeight="1">
      <c r="B986" s="1"/>
      <c r="C986" s="2"/>
      <c r="D986" s="2"/>
      <c r="F986" s="3"/>
      <c r="G986" s="4"/>
    </row>
    <row r="987" ht="14.25" customHeight="1">
      <c r="B987" s="1"/>
      <c r="C987" s="2"/>
      <c r="D987" s="2"/>
      <c r="F987" s="3"/>
      <c r="G987" s="4"/>
    </row>
    <row r="988" ht="14.25" customHeight="1">
      <c r="B988" s="1"/>
      <c r="C988" s="2"/>
      <c r="D988" s="2"/>
      <c r="F988" s="3"/>
      <c r="G988" s="4"/>
    </row>
    <row r="989" ht="14.25" customHeight="1">
      <c r="B989" s="1"/>
      <c r="C989" s="2"/>
      <c r="D989" s="2"/>
      <c r="F989" s="3"/>
      <c r="G989" s="4"/>
    </row>
    <row r="990" ht="14.25" customHeight="1">
      <c r="B990" s="1"/>
      <c r="C990" s="2"/>
      <c r="D990" s="2"/>
      <c r="F990" s="3"/>
      <c r="G990" s="4"/>
    </row>
    <row r="991" ht="14.25" customHeight="1">
      <c r="B991" s="1"/>
      <c r="C991" s="2"/>
      <c r="D991" s="2"/>
      <c r="F991" s="3"/>
      <c r="G991" s="4"/>
    </row>
    <row r="992" ht="14.25" customHeight="1">
      <c r="B992" s="1"/>
      <c r="C992" s="2"/>
      <c r="D992" s="2"/>
      <c r="F992" s="3"/>
      <c r="G992" s="4"/>
    </row>
    <row r="993" ht="14.25" customHeight="1">
      <c r="B993" s="1"/>
      <c r="C993" s="2"/>
      <c r="D993" s="2"/>
      <c r="F993" s="3"/>
      <c r="G993" s="4"/>
    </row>
    <row r="994" ht="14.25" customHeight="1">
      <c r="B994" s="1"/>
      <c r="C994" s="2"/>
      <c r="D994" s="2"/>
      <c r="F994" s="3"/>
      <c r="G994" s="4"/>
    </row>
    <row r="995" ht="14.25" customHeight="1">
      <c r="B995" s="1"/>
      <c r="C995" s="2"/>
      <c r="D995" s="2"/>
      <c r="F995" s="3"/>
      <c r="G995" s="4"/>
    </row>
    <row r="996" ht="14.25" customHeight="1">
      <c r="B996" s="1"/>
      <c r="C996" s="2"/>
      <c r="D996" s="2"/>
      <c r="F996" s="3"/>
      <c r="G996" s="4"/>
    </row>
    <row r="997" ht="14.25" customHeight="1">
      <c r="B997" s="1"/>
      <c r="C997" s="2"/>
      <c r="D997" s="2"/>
      <c r="F997" s="3"/>
      <c r="G997" s="4"/>
    </row>
    <row r="998" ht="14.25" customHeight="1">
      <c r="B998" s="1"/>
      <c r="C998" s="2"/>
      <c r="D998" s="2"/>
      <c r="F998" s="3"/>
      <c r="G998" s="4"/>
    </row>
    <row r="999" ht="14.25" customHeight="1">
      <c r="B999" s="1"/>
      <c r="C999" s="2"/>
      <c r="D999" s="2"/>
      <c r="F999" s="3"/>
      <c r="G999" s="4"/>
    </row>
    <row r="1000" ht="14.25" customHeight="1">
      <c r="B1000" s="1"/>
      <c r="C1000" s="2"/>
      <c r="D1000" s="2"/>
      <c r="F1000" s="3"/>
      <c r="G1000" s="4"/>
    </row>
  </sheetData>
  <mergeCells count="272">
    <mergeCell ref="F119:F120"/>
    <mergeCell ref="G119:G120"/>
    <mergeCell ref="F125:F126"/>
    <mergeCell ref="G125:G126"/>
    <mergeCell ref="C126:D126"/>
    <mergeCell ref="F130:F132"/>
    <mergeCell ref="G130:G132"/>
    <mergeCell ref="C131:D131"/>
    <mergeCell ref="C132:D132"/>
    <mergeCell ref="C133:D133"/>
    <mergeCell ref="C134:D134"/>
    <mergeCell ref="C135:D135"/>
    <mergeCell ref="F136:F137"/>
    <mergeCell ref="G136:G13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F199:F200"/>
    <mergeCell ref="G199:G200"/>
    <mergeCell ref="C200:D200"/>
    <mergeCell ref="C201:D201"/>
    <mergeCell ref="C202:D202"/>
    <mergeCell ref="C203:D203"/>
    <mergeCell ref="C204:D204"/>
    <mergeCell ref="C205:D205"/>
    <mergeCell ref="F205:F206"/>
    <mergeCell ref="G205:G206"/>
    <mergeCell ref="C206:D206"/>
    <mergeCell ref="F207:F208"/>
    <mergeCell ref="G207:G208"/>
    <mergeCell ref="C207:D207"/>
    <mergeCell ref="C208:D208"/>
    <mergeCell ref="C209:D209"/>
    <mergeCell ref="C210:D210"/>
    <mergeCell ref="F210:F211"/>
    <mergeCell ref="G210:G211"/>
    <mergeCell ref="C211:D211"/>
    <mergeCell ref="F279:F280"/>
    <mergeCell ref="F313:F314"/>
    <mergeCell ref="G313:G314"/>
    <mergeCell ref="F213:F214"/>
    <mergeCell ref="G213:G214"/>
    <mergeCell ref="F232:F233"/>
    <mergeCell ref="G232:G233"/>
    <mergeCell ref="F239:F241"/>
    <mergeCell ref="G239:G241"/>
    <mergeCell ref="G279:G280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F88:F90"/>
    <mergeCell ref="G88:G90"/>
    <mergeCell ref="C89:D89"/>
    <mergeCell ref="C90:D90"/>
    <mergeCell ref="C91:D91"/>
    <mergeCell ref="C92:D92"/>
    <mergeCell ref="C93:D93"/>
    <mergeCell ref="F93:F94"/>
    <mergeCell ref="G93:G94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F106:F107"/>
    <mergeCell ref="G106:G107"/>
    <mergeCell ref="C107:D107"/>
    <mergeCell ref="C108:D108"/>
    <mergeCell ref="C109:D109"/>
    <mergeCell ref="C110:D110"/>
    <mergeCell ref="F110:F111"/>
    <mergeCell ref="G110:G111"/>
    <mergeCell ref="C111:D111"/>
    <mergeCell ref="C112:D112"/>
    <mergeCell ref="C173:D173"/>
    <mergeCell ref="C174:D174"/>
    <mergeCell ref="C175:D175"/>
    <mergeCell ref="C176:D176"/>
    <mergeCell ref="C177:D177"/>
    <mergeCell ref="F177:F178"/>
    <mergeCell ref="G177:G178"/>
    <mergeCell ref="B3:G3"/>
    <mergeCell ref="B5:D5"/>
    <mergeCell ref="F5:G5"/>
    <mergeCell ref="I5:J5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F27:F28"/>
    <mergeCell ref="G27:G28"/>
    <mergeCell ref="C28:D28"/>
    <mergeCell ref="C29:D29"/>
    <mergeCell ref="F34:F35"/>
    <mergeCell ref="G34:G35"/>
    <mergeCell ref="C30:D30"/>
    <mergeCell ref="C31:D31"/>
    <mergeCell ref="C32:D32"/>
    <mergeCell ref="F32:F33"/>
    <mergeCell ref="G32:G33"/>
    <mergeCell ref="C33:D33"/>
    <mergeCell ref="C34:D34"/>
    <mergeCell ref="C49:D49"/>
    <mergeCell ref="F49:F51"/>
    <mergeCell ref="G49:G51"/>
    <mergeCell ref="C50:D50"/>
    <mergeCell ref="C51:D51"/>
    <mergeCell ref="F54:F55"/>
    <mergeCell ref="G54:G55"/>
    <mergeCell ref="C55:D55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2:D52"/>
    <mergeCell ref="C53:D53"/>
    <mergeCell ref="C54:D54"/>
    <mergeCell ref="C56:D56"/>
    <mergeCell ref="C57:D57"/>
    <mergeCell ref="C58:D58"/>
    <mergeCell ref="C59:D59"/>
    <mergeCell ref="F64:F65"/>
    <mergeCell ref="G64:G65"/>
    <mergeCell ref="C60:D60"/>
    <mergeCell ref="C61:D61"/>
    <mergeCell ref="F61:F62"/>
    <mergeCell ref="G61:G62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113:D113"/>
    <mergeCell ref="C114:D114"/>
    <mergeCell ref="C115:D115"/>
    <mergeCell ref="C116:D116"/>
    <mergeCell ref="C117:D117"/>
    <mergeCell ref="C118:D118"/>
    <mergeCell ref="C119:D119"/>
    <mergeCell ref="C128:D128"/>
    <mergeCell ref="C129:D129"/>
    <mergeCell ref="C130:D130"/>
    <mergeCell ref="C120:D120"/>
    <mergeCell ref="C121:D121"/>
    <mergeCell ref="C122:D122"/>
    <mergeCell ref="C123:D123"/>
    <mergeCell ref="C124:D124"/>
    <mergeCell ref="C125:D125"/>
    <mergeCell ref="C127:D127"/>
    <mergeCell ref="F140:F141"/>
    <mergeCell ref="G140:G141"/>
    <mergeCell ref="C136:D136"/>
    <mergeCell ref="C137:D137"/>
    <mergeCell ref="C138:D138"/>
    <mergeCell ref="F138:F139"/>
    <mergeCell ref="G138:G139"/>
    <mergeCell ref="C139:D139"/>
    <mergeCell ref="C140:D140"/>
    <mergeCell ref="C141:D141"/>
    <mergeCell ref="C142:D142"/>
    <mergeCell ref="C143:D143"/>
    <mergeCell ref="C144:D144"/>
    <mergeCell ref="F144:F145"/>
    <mergeCell ref="G144:G145"/>
    <mergeCell ref="C145:D145"/>
    <mergeCell ref="C146:D146"/>
    <mergeCell ref="C147:D147"/>
    <mergeCell ref="C148:D148"/>
    <mergeCell ref="C149:D149"/>
    <mergeCell ref="C150:D150"/>
    <mergeCell ref="F150:F151"/>
    <mergeCell ref="G150:G151"/>
    <mergeCell ref="C151:D151"/>
    <mergeCell ref="C152:D152"/>
    <mergeCell ref="F152:F153"/>
    <mergeCell ref="G152:G153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F162:F164"/>
    <mergeCell ref="G162:G164"/>
    <mergeCell ref="C163:D163"/>
    <mergeCell ref="C164:D164"/>
    <mergeCell ref="C165:D165"/>
    <mergeCell ref="C166:D166"/>
    <mergeCell ref="C167:D167"/>
    <mergeCell ref="C168:D168"/>
    <mergeCell ref="C169:D169"/>
    <mergeCell ref="F169:F170"/>
    <mergeCell ref="G169:G170"/>
    <mergeCell ref="C170:D170"/>
    <mergeCell ref="C171:D171"/>
    <mergeCell ref="C172:D17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3.57"/>
    <col customWidth="1" min="3" max="3" width="52.14"/>
    <col customWidth="1" min="4" max="26" width="10.71"/>
  </cols>
  <sheetData>
    <row r="1" ht="14.25" customHeight="1"/>
    <row r="2" ht="14.25" customHeight="1">
      <c r="B2" s="44" t="s">
        <v>650</v>
      </c>
      <c r="C2" s="45"/>
      <c r="E2" s="46"/>
    </row>
    <row r="3" ht="14.25" customHeight="1">
      <c r="C3" s="8"/>
    </row>
    <row r="4" ht="14.25" customHeight="1">
      <c r="B4" s="47" t="s">
        <v>651</v>
      </c>
      <c r="C4" s="7"/>
    </row>
    <row r="5" ht="14.25" customHeight="1">
      <c r="B5" s="48" t="s">
        <v>652</v>
      </c>
      <c r="C5" s="7"/>
    </row>
    <row r="6" ht="14.25" customHeight="1">
      <c r="B6" s="49" t="s">
        <v>653</v>
      </c>
      <c r="C6" s="50" t="s">
        <v>654</v>
      </c>
    </row>
    <row r="7" ht="14.25" customHeight="1">
      <c r="B7" s="49" t="s">
        <v>655</v>
      </c>
      <c r="C7" s="50" t="s">
        <v>656</v>
      </c>
    </row>
    <row r="8" ht="15.0" customHeight="1">
      <c r="B8" s="51" t="s">
        <v>657</v>
      </c>
      <c r="C8" s="7"/>
    </row>
    <row r="9" ht="14.25" customHeight="1">
      <c r="B9" s="49" t="s">
        <v>658</v>
      </c>
      <c r="C9" s="50" t="s">
        <v>659</v>
      </c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B2:C2"/>
    <mergeCell ref="E2:K2"/>
    <mergeCell ref="B4:C4"/>
    <mergeCell ref="B5:C5"/>
    <mergeCell ref="B8:C8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18.14"/>
    <col customWidth="1" min="3" max="3" width="13.0"/>
    <col customWidth="1" min="4" max="11" width="14.14"/>
    <col customWidth="1" min="12" max="12" width="15.29"/>
    <col customWidth="1" min="13" max="26" width="11.43"/>
  </cols>
  <sheetData>
    <row r="1" ht="14.2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ht="14.25" customHeight="1">
      <c r="A2" s="52"/>
      <c r="B2" s="53" t="s">
        <v>660</v>
      </c>
      <c r="C2" s="6"/>
      <c r="D2" s="6"/>
      <c r="E2" s="6"/>
      <c r="F2" s="6"/>
      <c r="G2" s="6"/>
      <c r="H2" s="6"/>
      <c r="I2" s="6"/>
      <c r="J2" s="6"/>
      <c r="K2" s="6"/>
      <c r="L2" s="7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ht="14.25" customHeight="1">
      <c r="A3" s="5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 ht="14.25" customHeight="1">
      <c r="A4" s="52"/>
      <c r="B4" s="55" t="s">
        <v>661</v>
      </c>
      <c r="C4" s="56">
        <v>4600.0</v>
      </c>
      <c r="D4" s="54"/>
      <c r="E4" s="54"/>
      <c r="F4" s="54"/>
      <c r="G4" s="54"/>
      <c r="H4" s="54"/>
      <c r="I4" s="54"/>
      <c r="J4" s="54"/>
      <c r="K4" s="54"/>
      <c r="L4" s="54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 ht="14.25" customHeight="1">
      <c r="A5" s="5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</row>
    <row r="6" ht="14.25" customHeight="1">
      <c r="A6" s="52"/>
      <c r="B6" s="55" t="s">
        <v>662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 ht="14.25" customHeight="1">
      <c r="A7" s="5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</row>
    <row r="8" ht="14.25" customHeight="1">
      <c r="A8" s="52"/>
      <c r="B8" s="57" t="s">
        <v>663</v>
      </c>
      <c r="C8" s="58" t="s">
        <v>664</v>
      </c>
      <c r="D8" s="6"/>
      <c r="E8" s="6"/>
      <c r="F8" s="6"/>
      <c r="G8" s="6"/>
      <c r="H8" s="6"/>
      <c r="I8" s="6"/>
      <c r="J8" s="6"/>
      <c r="K8" s="6"/>
      <c r="L8" s="7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 ht="14.25" customHeight="1">
      <c r="A9" s="52"/>
      <c r="B9" s="33"/>
      <c r="C9" s="59" t="s">
        <v>665</v>
      </c>
      <c r="D9" s="59" t="s">
        <v>666</v>
      </c>
      <c r="E9" s="59" t="s">
        <v>667</v>
      </c>
      <c r="F9" s="59" t="s">
        <v>668</v>
      </c>
      <c r="G9" s="59" t="s">
        <v>669</v>
      </c>
      <c r="H9" s="59" t="s">
        <v>670</v>
      </c>
      <c r="I9" s="59" t="s">
        <v>671</v>
      </c>
      <c r="J9" s="59" t="s">
        <v>672</v>
      </c>
      <c r="K9" s="59" t="s">
        <v>673</v>
      </c>
      <c r="L9" s="59" t="s">
        <v>674</v>
      </c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</row>
    <row r="10" ht="14.25" customHeight="1">
      <c r="A10" s="52"/>
      <c r="B10" s="60" t="s">
        <v>675</v>
      </c>
      <c r="C10" s="56">
        <f>0.09*C4</f>
        <v>414</v>
      </c>
      <c r="D10" s="56">
        <f>0.14*C4</f>
        <v>644</v>
      </c>
      <c r="E10" s="56">
        <f>0.18*C4</f>
        <v>828</v>
      </c>
      <c r="F10" s="56">
        <f>0.23*C4</f>
        <v>1058</v>
      </c>
      <c r="G10" s="56">
        <f>0.32*C4</f>
        <v>1472</v>
      </c>
      <c r="H10" s="56">
        <f>0.45*C4</f>
        <v>2070</v>
      </c>
      <c r="I10" s="56">
        <f>0.61*C4</f>
        <v>2806</v>
      </c>
      <c r="J10" s="56">
        <f>0.83*C4</f>
        <v>3818</v>
      </c>
      <c r="K10" s="56">
        <f>1.01*C4</f>
        <v>4646</v>
      </c>
      <c r="L10" s="56">
        <f>2.25*C4</f>
        <v>10350</v>
      </c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</row>
    <row r="11" ht="14.25" customHeight="1">
      <c r="A11" s="52"/>
      <c r="B11" s="61" t="s">
        <v>676</v>
      </c>
      <c r="C11" s="56">
        <f>0.45*C4</f>
        <v>2070</v>
      </c>
      <c r="D11" s="56">
        <f>0.59*C4</f>
        <v>2714</v>
      </c>
      <c r="E11" s="56">
        <f>0.77*C4</f>
        <v>3542</v>
      </c>
      <c r="F11" s="56">
        <f>0.97*C4</f>
        <v>4462</v>
      </c>
      <c r="G11" s="56">
        <f>1.26*C4</f>
        <v>5796</v>
      </c>
      <c r="H11" s="56">
        <f>1.62*C4</f>
        <v>7452</v>
      </c>
      <c r="I11" s="56">
        <f>2.09*C4</f>
        <v>9614</v>
      </c>
      <c r="J11" s="56">
        <f>2.43*C4</f>
        <v>11178</v>
      </c>
      <c r="K11" s="56">
        <f>2.81*C4</f>
        <v>12926</v>
      </c>
      <c r="L11" s="56">
        <f>4.5*C4</f>
        <v>20700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 ht="14.25" customHeight="1">
      <c r="A12" s="52"/>
      <c r="B12" s="62" t="s">
        <v>677</v>
      </c>
      <c r="C12" s="56">
        <f>0.77*C4</f>
        <v>3542</v>
      </c>
      <c r="D12" s="56">
        <f>0.99*C4</f>
        <v>4554</v>
      </c>
      <c r="E12" s="56">
        <f>1.28*C4</f>
        <v>5888</v>
      </c>
      <c r="F12" s="56">
        <f>1.64*C4</f>
        <v>7544</v>
      </c>
      <c r="G12" s="56">
        <f>2.14*C4</f>
        <v>9844</v>
      </c>
      <c r="H12" s="56">
        <f>2.75*C4</f>
        <v>12650</v>
      </c>
      <c r="I12" s="56">
        <f>3.56*C4</f>
        <v>16376</v>
      </c>
      <c r="J12" s="56">
        <f>4.32*C4</f>
        <v>19872</v>
      </c>
      <c r="K12" s="56">
        <f>4.95*C4</f>
        <v>22770</v>
      </c>
      <c r="L12" s="56">
        <f>7.65*C4</f>
        <v>35190</v>
      </c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</row>
    <row r="13" ht="14.25" customHeight="1">
      <c r="A13" s="52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</row>
    <row r="14" ht="14.25" customHeight="1">
      <c r="A14" s="52"/>
      <c r="B14" s="55" t="s">
        <v>678</v>
      </c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</row>
    <row r="15" ht="14.25" customHeight="1">
      <c r="A15" s="52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</row>
    <row r="16" ht="14.25" customHeight="1">
      <c r="A16" s="52"/>
      <c r="B16" s="57" t="s">
        <v>663</v>
      </c>
      <c r="C16" s="58" t="s">
        <v>664</v>
      </c>
      <c r="D16" s="6"/>
      <c r="E16" s="6"/>
      <c r="F16" s="6"/>
      <c r="G16" s="6"/>
      <c r="H16" s="6"/>
      <c r="I16" s="6"/>
      <c r="J16" s="6"/>
      <c r="K16" s="6"/>
      <c r="L16" s="7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</row>
    <row r="17" ht="14.25" customHeight="1">
      <c r="A17" s="52"/>
      <c r="B17" s="33"/>
      <c r="C17" s="59" t="s">
        <v>679</v>
      </c>
      <c r="D17" s="59" t="s">
        <v>680</v>
      </c>
      <c r="E17" s="59" t="s">
        <v>681</v>
      </c>
      <c r="F17" s="59" t="s">
        <v>682</v>
      </c>
      <c r="G17" s="59" t="s">
        <v>683</v>
      </c>
      <c r="H17" s="59" t="s">
        <v>684</v>
      </c>
      <c r="I17" s="59" t="s">
        <v>685</v>
      </c>
      <c r="J17" s="59" t="s">
        <v>686</v>
      </c>
      <c r="K17" s="59" t="s">
        <v>687</v>
      </c>
      <c r="L17" s="59" t="s">
        <v>688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 ht="14.25" customHeight="1">
      <c r="A18" s="52"/>
      <c r="B18" s="60" t="s">
        <v>675</v>
      </c>
      <c r="C18" s="56">
        <f>0.26*C4</f>
        <v>1196</v>
      </c>
      <c r="D18" s="56">
        <f>0.89*C4</f>
        <v>4094</v>
      </c>
      <c r="E18" s="56">
        <f>1.26*C4</f>
        <v>5796</v>
      </c>
      <c r="F18" s="56">
        <f>2.33*C4</f>
        <v>10718</v>
      </c>
      <c r="G18" s="56">
        <f>3.1*C4</f>
        <v>14260</v>
      </c>
      <c r="H18" s="56">
        <f>3.73*C4</f>
        <v>17158</v>
      </c>
      <c r="I18" s="56">
        <f>5.3*C4</f>
        <v>24380</v>
      </c>
      <c r="J18" s="56">
        <f>7.61*C4</f>
        <v>35006</v>
      </c>
      <c r="K18" s="56">
        <f>10.87*C4</f>
        <v>50002</v>
      </c>
      <c r="L18" s="56">
        <f>15.52*C4</f>
        <v>71392</v>
      </c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</row>
    <row r="19" ht="14.25" customHeight="1">
      <c r="A19" s="52"/>
      <c r="B19" s="61" t="s">
        <v>676</v>
      </c>
      <c r="C19" s="56">
        <f>1.57*C4</f>
        <v>7222</v>
      </c>
      <c r="D19" s="56">
        <f>3.92*C4</f>
        <v>18032</v>
      </c>
      <c r="E19" s="56">
        <f>5.22*C4</f>
        <v>24012</v>
      </c>
      <c r="F19" s="56">
        <f>6.53*C4</f>
        <v>30038</v>
      </c>
      <c r="G19" s="56">
        <f>7.83*C4</f>
        <v>36018</v>
      </c>
      <c r="H19" s="56">
        <f>10.45*C4</f>
        <v>48070</v>
      </c>
      <c r="I19" s="56">
        <f>13.06*C4</f>
        <v>60076</v>
      </c>
      <c r="J19" s="56">
        <f>18.28*C4</f>
        <v>84088</v>
      </c>
      <c r="K19" s="56">
        <f>20.89*C4</f>
        <v>96094</v>
      </c>
      <c r="L19" s="56">
        <f>26.12*C4</f>
        <v>120152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</row>
    <row r="20" ht="14.25" customHeight="1">
      <c r="A20" s="52"/>
      <c r="B20" s="62" t="s">
        <v>677</v>
      </c>
      <c r="C20" s="63">
        <f>2.63*C4</f>
        <v>12098</v>
      </c>
      <c r="D20" s="63">
        <f>5.25*C4</f>
        <v>24150</v>
      </c>
      <c r="E20" s="63">
        <f>7.88*C4</f>
        <v>36248</v>
      </c>
      <c r="F20" s="63">
        <f>11.56*C4</f>
        <v>53176</v>
      </c>
      <c r="G20" s="63">
        <f>14.18*C4</f>
        <v>65228</v>
      </c>
      <c r="H20" s="63">
        <f>18.39*C4</f>
        <v>84594</v>
      </c>
      <c r="I20" s="63">
        <f>23.64*C4</f>
        <v>108744</v>
      </c>
      <c r="J20" s="63">
        <f>31.52*C4</f>
        <v>144992</v>
      </c>
      <c r="K20" s="63">
        <f>42.03*C4</f>
        <v>193338</v>
      </c>
      <c r="L20" s="63">
        <f>52.53*C4</f>
        <v>241638</v>
      </c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</row>
    <row r="21" ht="14.25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22" ht="14.25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 ht="14.25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</row>
    <row r="24" ht="14.25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</row>
    <row r="25" ht="14.25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 ht="14.2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</row>
    <row r="27" ht="14.25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</row>
    <row r="28" ht="14.25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 ht="14.25" customHeight="1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 ht="14.25" customHeight="1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 ht="14.25" customHeight="1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 ht="14.25" customHeight="1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 ht="14.25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 ht="14.25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 ht="14.25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ht="14.25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 ht="14.25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ht="14.25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 ht="14.25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 ht="14.25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 ht="14.25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 ht="14.25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 ht="14.25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ht="14.25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 ht="14.25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ht="14.25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 ht="14.25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 ht="14.25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 ht="14.25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 ht="14.25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 ht="14.25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 ht="14.25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 ht="14.25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 ht="14.25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 ht="14.25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 ht="14.25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 ht="14.25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ht="14.25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 ht="14.25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 ht="14.25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 ht="14.25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ht="14.25" customHeight="1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ht="14.25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ht="14.25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ht="14.25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ht="14.25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 ht="14.25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 ht="14.25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 ht="14.25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ht="14.25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 ht="14.25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 ht="14.25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 ht="14.25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 ht="14.25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 ht="14.25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 ht="14.25" customHeight="1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 ht="14.25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 ht="14.25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 ht="14.25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 ht="14.25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 ht="14.25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 ht="14.25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 ht="14.25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 ht="14.25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 ht="14.25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ht="14.25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ht="14.2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ht="14.25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 ht="14.25" customHeight="1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 ht="14.25" customHeight="1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 ht="14.25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 ht="14.25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 ht="14.25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 ht="14.25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 ht="14.25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 ht="14.25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 ht="14.25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 ht="14.25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 ht="14.25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 ht="14.25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 ht="14.25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 ht="14.25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 ht="14.25" customHeight="1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 ht="14.25" customHeight="1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 ht="14.25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 ht="14.25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 ht="14.25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 ht="14.25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 ht="14.25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 ht="14.25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 ht="14.25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 ht="14.2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 ht="14.25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 ht="14.25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 ht="14.25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 ht="14.25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 ht="14.25" customHeight="1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 ht="14.25" customHeight="1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 ht="14.25" customHeight="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 ht="14.25" customHeight="1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 ht="14.25" customHeight="1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 ht="14.25" customHeight="1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 ht="14.25" customHeight="1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 ht="14.25" customHeight="1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 ht="14.25" customHeight="1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 ht="14.25" customHeight="1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 ht="14.25" customHeight="1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 ht="14.25" customHeight="1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 ht="14.25" customHeight="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 ht="14.25" customHeight="1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 ht="14.25" customHeight="1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 ht="14.25" customHeight="1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 ht="14.25" customHeight="1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 ht="14.25" customHeight="1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 ht="14.25" customHeight="1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 ht="14.25" customHeight="1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 ht="14.25" customHeight="1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 ht="14.25" customHeight="1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 ht="14.25" customHeight="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 ht="14.25" customHeight="1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 ht="14.25" customHeight="1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 ht="14.25" customHeight="1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 ht="14.25" customHeight="1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 ht="14.25" customHeight="1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 ht="14.25" customHeight="1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 ht="14.25" customHeight="1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 ht="14.25" customHeight="1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 ht="14.25" customHeight="1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 ht="14.25" customHeight="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ht="14.25" customHeight="1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 ht="14.25" customHeight="1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 ht="14.25" customHeight="1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 ht="14.25" customHeight="1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 ht="14.25" customHeight="1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 ht="14.25" customHeight="1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 ht="14.25" customHeight="1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 ht="14.25" customHeight="1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 ht="14.25" customHeight="1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 ht="14.25" customHeight="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 ht="14.25" customHeight="1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 ht="14.25" customHeight="1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 ht="14.25" customHeight="1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 ht="14.25" customHeight="1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 ht="14.25" customHeight="1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 ht="14.25" customHeight="1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 ht="14.25" customHeight="1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 ht="14.25" customHeight="1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 ht="14.25" customHeight="1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 ht="14.25" customHeight="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ht="14.25" customHeight="1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 ht="14.25" customHeight="1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 ht="14.25" customHeight="1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 ht="14.25" customHeight="1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 ht="14.25" customHeight="1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 ht="14.25" customHeight="1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 ht="14.25" customHeight="1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 ht="14.25" customHeight="1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 ht="14.25" customHeight="1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 ht="14.25" customHeight="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ht="14.25" customHeight="1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 ht="14.25" customHeight="1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 ht="14.25" customHeight="1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 ht="14.25" customHeight="1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 ht="14.25" customHeight="1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 ht="14.25" customHeight="1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 ht="14.25" customHeight="1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 ht="14.25" customHeight="1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 ht="14.25" customHeight="1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 ht="14.25" customHeight="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 ht="14.25" customHeight="1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 ht="14.25" customHeight="1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 ht="14.25" customHeight="1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 ht="14.25" customHeight="1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 ht="14.25" customHeight="1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 ht="14.25" customHeight="1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 ht="14.25" customHeight="1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 ht="14.25" customHeight="1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 ht="14.25" customHeight="1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 ht="14.25" customHeight="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 ht="14.25" customHeight="1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 ht="14.25" customHeight="1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 ht="14.25" customHeight="1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 ht="14.25" customHeight="1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 ht="14.25" customHeight="1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 ht="14.25" customHeight="1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 ht="14.25" customHeight="1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 ht="14.25" customHeight="1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 ht="14.25" customHeight="1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 ht="14.25" customHeight="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 ht="14.25" customHeight="1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 ht="14.25" customHeight="1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 ht="14.25" customHeight="1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 ht="14.25" customHeight="1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 ht="14.25" customHeight="1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 ht="14.25" customHeight="1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 ht="14.25" customHeight="1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 ht="14.25" customHeight="1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 ht="14.25" customHeight="1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 ht="14.25" customHeight="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 ht="14.25" customHeight="1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 ht="14.25" customHeight="1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 ht="14.25" customHeight="1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 ht="14.25" customHeight="1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 ht="14.25" customHeight="1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 ht="14.25" customHeight="1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 ht="14.25" customHeight="1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 ht="14.25" customHeight="1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 ht="14.25" customHeight="1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 ht="14.25" customHeight="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 ht="14.25" customHeight="1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 ht="14.25" customHeight="1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 ht="14.25" customHeight="1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 ht="14.25" customHeight="1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 ht="14.25" customHeight="1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 ht="14.25" customHeight="1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 ht="14.25" customHeight="1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 ht="14.25" customHeight="1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 ht="14.25" customHeight="1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 ht="14.25" customHeight="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 ht="14.25" customHeight="1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 ht="14.25" customHeight="1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 ht="14.25" customHeight="1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 ht="14.25" customHeight="1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 ht="14.25" customHeight="1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 ht="14.25" customHeight="1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 ht="14.25" customHeight="1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 ht="14.25" customHeight="1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 ht="14.25" customHeight="1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 ht="14.25" customHeight="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 ht="14.25" customHeight="1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 ht="14.25" customHeight="1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 ht="14.25" customHeight="1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 ht="14.25" customHeight="1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 ht="14.25" customHeight="1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 ht="14.25" customHeight="1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 ht="14.25" customHeight="1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 ht="14.25" customHeight="1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 ht="14.25" customHeight="1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 ht="14.25" customHeight="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 ht="14.25" customHeight="1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 ht="14.25" customHeight="1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 ht="14.25" customHeight="1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 ht="14.25" customHeight="1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 ht="14.25" customHeight="1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 ht="14.25" customHeight="1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 ht="14.25" customHeight="1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 ht="14.25" customHeight="1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 ht="14.25" customHeight="1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 ht="14.25" customHeight="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 ht="14.25" customHeight="1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 ht="14.25" customHeight="1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 ht="14.25" customHeight="1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 ht="14.25" customHeight="1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 ht="14.25" customHeight="1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 ht="14.25" customHeight="1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 ht="14.25" customHeight="1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 ht="14.25" customHeight="1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 ht="14.25" customHeight="1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 ht="14.25" customHeight="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 ht="14.25" customHeight="1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 ht="14.25" customHeight="1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 ht="14.25" customHeight="1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 ht="14.25" customHeight="1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 ht="14.25" customHeight="1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 ht="14.25" customHeight="1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 ht="14.25" customHeight="1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 ht="14.25" customHeight="1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 ht="14.25" customHeight="1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 ht="14.25" customHeight="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 ht="14.25" customHeight="1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 ht="14.25" customHeight="1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 ht="14.25" customHeight="1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 ht="14.25" customHeight="1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 ht="14.25" customHeight="1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 ht="14.25" customHeight="1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 ht="14.25" customHeight="1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 ht="14.25" customHeight="1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 ht="14.25" customHeight="1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 ht="14.25" customHeight="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 ht="14.25" customHeight="1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 ht="14.25" customHeight="1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 ht="14.25" customHeight="1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 ht="14.25" customHeight="1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 ht="14.25" customHeight="1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 ht="14.25" customHeight="1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 ht="14.25" customHeight="1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 ht="14.25" customHeight="1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 ht="14.25" customHeight="1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 ht="14.25" customHeight="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 ht="14.25" customHeight="1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 ht="14.25" customHeight="1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 ht="14.25" customHeight="1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 ht="14.25" customHeight="1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 ht="14.25" customHeight="1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 ht="14.25" customHeight="1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 ht="14.25" customHeight="1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 ht="14.25" customHeight="1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 ht="14.25" customHeight="1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 ht="14.25" customHeight="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 ht="14.25" customHeight="1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 ht="14.25" customHeight="1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 ht="14.25" customHeight="1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 ht="14.25" customHeight="1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 ht="14.25" customHeight="1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 ht="14.25" customHeight="1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 ht="14.25" customHeight="1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 ht="14.25" customHeight="1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 ht="14.25" customHeight="1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 ht="14.25" customHeight="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 ht="14.25" customHeight="1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 ht="14.25" customHeight="1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 ht="14.25" customHeight="1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 ht="14.25" customHeight="1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 ht="14.25" customHeight="1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 ht="14.25" customHeight="1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 ht="14.25" customHeight="1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 ht="14.25" customHeight="1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 ht="14.25" customHeight="1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 ht="14.25" customHeight="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 ht="14.25" customHeight="1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 ht="14.25" customHeight="1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 ht="14.25" customHeight="1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 ht="14.25" customHeight="1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 ht="14.25" customHeight="1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 ht="14.25" customHeight="1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 ht="14.25" customHeight="1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 ht="14.25" customHeight="1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 ht="14.25" customHeight="1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 ht="14.25" customHeight="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 ht="14.25" customHeight="1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 ht="14.25" customHeight="1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 ht="14.25" customHeight="1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 ht="14.25" customHeight="1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 ht="14.25" customHeight="1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 ht="14.25" customHeight="1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 ht="14.25" customHeight="1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 ht="14.25" customHeight="1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 ht="14.25" customHeight="1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 ht="14.25" customHeight="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 ht="14.25" customHeight="1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 ht="14.25" customHeight="1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 ht="14.25" customHeight="1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 ht="14.25" customHeight="1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 ht="14.25" customHeight="1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 ht="14.25" customHeight="1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 ht="14.25" customHeight="1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 ht="14.25" customHeight="1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 ht="14.25" customHeight="1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 ht="14.25" customHeight="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 ht="14.25" customHeight="1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 ht="14.25" customHeight="1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 ht="14.25" customHeight="1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 ht="14.25" customHeight="1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 ht="14.25" customHeight="1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 ht="14.25" customHeight="1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 ht="14.25" customHeight="1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 ht="14.25" customHeight="1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 ht="14.25" customHeight="1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 ht="14.25" customHeight="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 ht="14.25" customHeight="1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 ht="14.25" customHeight="1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 ht="14.25" customHeight="1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 ht="14.25" customHeight="1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 ht="14.25" customHeight="1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 ht="14.25" customHeight="1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 ht="14.25" customHeight="1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 ht="14.25" customHeight="1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 ht="14.25" customHeight="1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 ht="14.25" customHeight="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 ht="14.25" customHeight="1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 ht="14.25" customHeight="1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 ht="14.25" customHeight="1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 ht="14.25" customHeight="1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 ht="14.25" customHeight="1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 ht="14.25" customHeight="1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 ht="14.25" customHeight="1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 ht="14.25" customHeight="1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 ht="14.25" customHeight="1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 ht="14.25" customHeight="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 ht="14.25" customHeight="1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 ht="14.25" customHeight="1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 ht="14.25" customHeight="1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 ht="14.25" customHeight="1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 ht="14.25" customHeight="1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 ht="14.25" customHeight="1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 ht="14.25" customHeight="1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 ht="14.25" customHeight="1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 ht="14.25" customHeight="1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 ht="14.25" customHeight="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 ht="14.25" customHeight="1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 ht="14.25" customHeight="1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 ht="14.25" customHeight="1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 ht="14.25" customHeight="1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 ht="14.25" customHeight="1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 ht="14.25" customHeight="1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 ht="14.25" customHeight="1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 ht="14.25" customHeight="1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 ht="14.25" customHeight="1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 ht="14.25" customHeight="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 ht="14.25" customHeight="1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 ht="14.25" customHeight="1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 ht="14.25" customHeight="1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 ht="14.25" customHeight="1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 ht="14.25" customHeight="1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 ht="14.25" customHeight="1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 ht="14.25" customHeight="1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 ht="14.25" customHeight="1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 ht="14.25" customHeight="1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 ht="14.25" customHeight="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 ht="14.25" customHeight="1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 ht="14.25" customHeight="1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 ht="14.25" customHeight="1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 ht="14.25" customHeight="1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 ht="14.25" customHeight="1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 ht="14.25" customHeight="1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 ht="14.25" customHeight="1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 ht="14.25" customHeight="1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 ht="14.25" customHeight="1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 ht="14.25" customHeight="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 ht="14.25" customHeight="1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 ht="14.25" customHeight="1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 ht="14.25" customHeight="1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 ht="14.25" customHeight="1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 ht="14.25" customHeight="1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 ht="14.25" customHeight="1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 ht="14.25" customHeight="1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 ht="14.25" customHeight="1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 ht="14.25" customHeight="1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 ht="14.25" customHeight="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 ht="14.25" customHeight="1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 ht="14.25" customHeight="1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 ht="14.25" customHeight="1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 ht="14.25" customHeight="1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 ht="14.25" customHeight="1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 ht="14.25" customHeight="1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 ht="14.25" customHeight="1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 ht="14.25" customHeight="1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 ht="14.25" customHeight="1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 ht="14.25" customHeight="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 ht="14.25" customHeight="1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 ht="14.25" customHeight="1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 ht="14.25" customHeight="1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 ht="14.25" customHeight="1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 ht="14.25" customHeight="1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 ht="14.25" customHeight="1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 ht="14.25" customHeight="1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 ht="14.25" customHeight="1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 ht="14.25" customHeight="1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 ht="14.25" customHeight="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 ht="14.25" customHeight="1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 ht="14.25" customHeight="1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 ht="14.25" customHeight="1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 ht="14.25" customHeight="1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 ht="14.25" customHeight="1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 ht="14.25" customHeight="1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 ht="14.25" customHeight="1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 ht="14.25" customHeight="1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 ht="14.25" customHeight="1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 ht="14.25" customHeight="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 ht="14.25" customHeight="1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 ht="14.25" customHeight="1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 ht="14.25" customHeight="1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 ht="14.25" customHeight="1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 ht="14.25" customHeight="1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 ht="14.25" customHeight="1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 ht="14.25" customHeight="1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 ht="14.25" customHeight="1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 ht="14.25" customHeight="1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 ht="14.25" customHeight="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 ht="14.25" customHeight="1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 ht="14.25" customHeight="1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 ht="14.25" customHeight="1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 ht="14.25" customHeight="1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 ht="14.25" customHeight="1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 ht="14.25" customHeight="1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 ht="14.25" customHeight="1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 ht="14.25" customHeight="1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 ht="14.25" customHeight="1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 ht="14.25" customHeight="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 ht="14.25" customHeight="1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 ht="14.25" customHeight="1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 ht="14.25" customHeight="1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 ht="14.25" customHeight="1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 ht="14.25" customHeight="1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 ht="14.25" customHeight="1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 ht="14.25" customHeight="1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 ht="14.25" customHeight="1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 ht="14.25" customHeight="1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 ht="14.25" customHeight="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 ht="14.25" customHeight="1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 ht="14.25" customHeight="1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 ht="14.25" customHeight="1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 ht="14.25" customHeight="1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 ht="14.25" customHeight="1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 ht="14.25" customHeight="1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 ht="14.25" customHeight="1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 ht="14.25" customHeight="1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 ht="14.25" customHeight="1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 ht="14.25" customHeight="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 ht="14.25" customHeight="1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 ht="14.25" customHeight="1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 ht="14.25" customHeight="1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 ht="14.25" customHeight="1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 ht="14.25" customHeight="1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 ht="14.25" customHeight="1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 ht="14.25" customHeight="1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 ht="14.25" customHeight="1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 ht="14.25" customHeight="1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 ht="14.25" customHeight="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 ht="14.25" customHeight="1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 ht="14.25" customHeight="1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 ht="14.25" customHeight="1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 ht="14.25" customHeight="1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 ht="14.25" customHeight="1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 ht="14.25" customHeight="1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 ht="14.25" customHeight="1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 ht="14.25" customHeight="1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 ht="14.25" customHeight="1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 ht="14.25" customHeight="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 ht="14.25" customHeight="1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 ht="14.25" customHeight="1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 ht="14.25" customHeight="1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 ht="14.25" customHeight="1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 ht="14.25" customHeight="1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 ht="14.25" customHeight="1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 ht="14.25" customHeight="1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 ht="14.25" customHeight="1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 ht="14.25" customHeight="1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 ht="14.25" customHeight="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 ht="14.25" customHeight="1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 ht="14.25" customHeight="1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 ht="14.25" customHeight="1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 ht="14.25" customHeight="1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 ht="14.25" customHeight="1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 ht="14.25" customHeight="1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 ht="14.25" customHeight="1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 ht="14.25" customHeight="1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 ht="14.25" customHeight="1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 ht="14.25" customHeight="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 ht="14.25" customHeight="1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 ht="14.25" customHeight="1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 ht="14.25" customHeight="1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 ht="14.25" customHeight="1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 ht="14.25" customHeight="1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 ht="14.25" customHeight="1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 ht="14.25" customHeight="1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 ht="14.25" customHeight="1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 ht="14.25" customHeight="1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 ht="14.25" customHeight="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 ht="14.25" customHeight="1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 ht="14.25" customHeight="1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 ht="14.25" customHeight="1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 ht="14.25" customHeight="1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 ht="14.25" customHeight="1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 ht="14.25" customHeight="1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 ht="14.25" customHeight="1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 ht="14.25" customHeight="1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 ht="14.25" customHeight="1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 ht="14.25" customHeight="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 ht="14.25" customHeight="1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 ht="14.25" customHeight="1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 ht="14.25" customHeight="1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 ht="14.25" customHeight="1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 ht="14.25" customHeight="1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 ht="14.25" customHeight="1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 ht="14.25" customHeight="1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 ht="14.25" customHeight="1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 ht="14.25" customHeight="1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 ht="14.25" customHeight="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 ht="14.25" customHeight="1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 ht="14.25" customHeight="1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 ht="14.25" customHeight="1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 ht="14.25" customHeight="1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 ht="14.25" customHeight="1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 ht="14.25" customHeight="1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 ht="14.25" customHeight="1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 ht="14.25" customHeight="1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 ht="14.25" customHeight="1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 ht="14.25" customHeight="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 ht="14.25" customHeight="1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 ht="14.25" customHeight="1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 ht="14.25" customHeight="1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 ht="14.25" customHeight="1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 ht="14.25" customHeight="1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 ht="14.25" customHeight="1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 ht="14.25" customHeight="1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 ht="14.25" customHeight="1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 ht="14.25" customHeight="1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 ht="14.25" customHeight="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 ht="14.25" customHeight="1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 ht="14.25" customHeight="1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 ht="14.25" customHeight="1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 ht="14.25" customHeight="1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 ht="14.25" customHeight="1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 ht="14.25" customHeight="1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 ht="14.25" customHeight="1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 ht="14.25" customHeight="1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 ht="14.25" customHeight="1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 ht="14.25" customHeight="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 ht="14.25" customHeight="1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 ht="14.25" customHeight="1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 ht="14.25" customHeight="1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 ht="14.25" customHeight="1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 ht="14.25" customHeight="1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 ht="14.25" customHeight="1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 ht="14.25" customHeight="1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 ht="14.25" customHeight="1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 ht="14.25" customHeight="1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 ht="14.25" customHeight="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 ht="14.25" customHeight="1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 ht="14.25" customHeight="1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 ht="14.25" customHeight="1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 ht="14.25" customHeight="1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 ht="14.25" customHeight="1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 ht="14.25" customHeight="1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 ht="14.25" customHeight="1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 ht="14.25" customHeight="1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 ht="14.25" customHeight="1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 ht="14.25" customHeight="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 ht="14.25" customHeight="1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 ht="14.25" customHeight="1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 ht="14.25" customHeight="1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 ht="14.25" customHeight="1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 ht="14.25" customHeight="1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 ht="14.25" customHeight="1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 ht="14.25" customHeight="1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 ht="14.25" customHeight="1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 ht="14.25" customHeight="1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 ht="14.25" customHeight="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 ht="14.25" customHeight="1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 ht="14.25" customHeight="1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 ht="14.25" customHeight="1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 ht="14.25" customHeight="1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 ht="14.25" customHeight="1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 ht="14.25" customHeight="1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 ht="14.25" customHeight="1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 ht="14.25" customHeight="1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 ht="14.25" customHeight="1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 ht="14.25" customHeight="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 ht="14.25" customHeight="1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 ht="14.25" customHeight="1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 ht="14.25" customHeight="1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 ht="14.25" customHeight="1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 ht="14.25" customHeight="1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 ht="14.25" customHeight="1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 ht="14.25" customHeight="1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 ht="14.25" customHeight="1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 ht="14.25" customHeight="1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 ht="14.25" customHeight="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 ht="14.25" customHeight="1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 ht="14.25" customHeight="1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 ht="14.25" customHeight="1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 ht="14.25" customHeight="1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 ht="14.25" customHeight="1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 ht="14.25" customHeight="1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 ht="14.25" customHeight="1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 ht="14.25" customHeight="1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 ht="14.25" customHeight="1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 ht="14.25" customHeight="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 ht="14.25" customHeight="1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 ht="14.25" customHeight="1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 ht="14.25" customHeight="1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 ht="14.25" customHeight="1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 ht="14.25" customHeight="1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 ht="14.25" customHeight="1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 ht="14.25" customHeight="1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 ht="14.25" customHeight="1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 ht="14.25" customHeight="1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 ht="14.25" customHeight="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 ht="14.25" customHeight="1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 ht="14.25" customHeight="1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 ht="14.25" customHeight="1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 ht="14.25" customHeight="1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 ht="14.25" customHeight="1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 ht="14.25" customHeight="1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 ht="14.25" customHeight="1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 ht="14.25" customHeight="1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 ht="14.25" customHeight="1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 ht="14.25" customHeight="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 ht="14.25" customHeight="1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 ht="14.25" customHeight="1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 ht="14.25" customHeight="1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 ht="14.25" customHeight="1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 ht="14.25" customHeight="1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 ht="14.25" customHeight="1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 ht="14.25" customHeight="1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 ht="14.25" customHeight="1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 ht="14.25" customHeight="1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 ht="14.25" customHeight="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 ht="14.25" customHeight="1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 ht="14.25" customHeight="1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 ht="14.25" customHeight="1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 ht="14.25" customHeight="1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 ht="14.25" customHeight="1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 ht="14.25" customHeight="1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 ht="14.25" customHeight="1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 ht="14.25" customHeight="1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 ht="14.25" customHeight="1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 ht="14.25" customHeight="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 ht="14.25" customHeight="1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 ht="14.25" customHeight="1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 ht="14.25" customHeight="1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 ht="14.25" customHeight="1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 ht="14.25" customHeight="1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 ht="14.25" customHeight="1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 ht="14.25" customHeight="1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 ht="14.25" customHeight="1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 ht="14.25" customHeight="1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 ht="14.25" customHeight="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 ht="14.25" customHeight="1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 ht="14.25" customHeight="1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 ht="14.25" customHeight="1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 ht="14.25" customHeight="1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 ht="14.25" customHeight="1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 ht="14.25" customHeight="1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 ht="14.25" customHeight="1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 ht="14.25" customHeight="1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 ht="14.25" customHeight="1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 ht="14.25" customHeight="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 ht="14.25" customHeight="1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 ht="14.25" customHeight="1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 ht="14.25" customHeight="1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 ht="14.25" customHeight="1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 ht="14.25" customHeight="1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 ht="14.25" customHeight="1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 ht="14.25" customHeight="1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 ht="14.25" customHeight="1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 ht="14.25" customHeight="1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 ht="14.25" customHeight="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 ht="14.25" customHeight="1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 ht="14.25" customHeight="1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 ht="14.25" customHeight="1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 ht="14.25" customHeight="1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 ht="14.25" customHeight="1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 ht="14.25" customHeight="1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 ht="14.25" customHeight="1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 ht="14.25" customHeight="1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 ht="14.25" customHeight="1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 ht="14.25" customHeight="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 ht="14.25" customHeight="1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 ht="14.25" customHeight="1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 ht="14.25" customHeight="1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 ht="14.25" customHeight="1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 ht="14.25" customHeight="1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 ht="14.25" customHeight="1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 ht="14.25" customHeight="1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 ht="14.25" customHeight="1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 ht="14.25" customHeight="1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 ht="14.25" customHeight="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 ht="14.25" customHeight="1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 ht="14.25" customHeight="1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 ht="14.25" customHeight="1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 ht="14.25" customHeight="1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 ht="14.25" customHeight="1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 ht="14.25" customHeight="1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 ht="14.25" customHeight="1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 ht="14.25" customHeight="1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 ht="14.25" customHeight="1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 ht="14.25" customHeight="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 ht="14.25" customHeight="1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 ht="14.25" customHeight="1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 ht="14.25" customHeight="1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 ht="14.25" customHeight="1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 ht="14.25" customHeight="1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 ht="14.25" customHeight="1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 ht="14.25" customHeight="1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 ht="14.25" customHeight="1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 ht="14.25" customHeight="1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 ht="14.25" customHeight="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 ht="14.25" customHeight="1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 ht="14.25" customHeight="1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 ht="14.25" customHeight="1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 ht="14.25" customHeight="1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 ht="14.25" customHeight="1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 ht="14.25" customHeight="1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 ht="14.25" customHeight="1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 ht="14.25" customHeight="1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 ht="14.25" customHeight="1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ht="14.25" customHeight="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 ht="14.25" customHeight="1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 ht="14.25" customHeight="1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 ht="14.25" customHeight="1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 ht="14.25" customHeight="1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 ht="14.25" customHeight="1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 ht="14.25" customHeight="1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 ht="14.25" customHeight="1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 ht="14.25" customHeight="1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 ht="14.25" customHeight="1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 ht="14.25" customHeight="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 ht="14.25" customHeight="1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 ht="14.25" customHeight="1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 ht="14.25" customHeight="1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 ht="14.25" customHeight="1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 ht="14.25" customHeight="1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 ht="14.25" customHeight="1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 ht="14.25" customHeight="1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 ht="14.25" customHeight="1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 ht="14.25" customHeight="1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 ht="14.25" customHeight="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 ht="14.25" customHeight="1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 ht="14.25" customHeight="1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 ht="14.25" customHeight="1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 ht="14.25" customHeight="1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 ht="14.25" customHeight="1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 ht="14.25" customHeight="1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 ht="14.25" customHeight="1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 ht="14.25" customHeight="1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 ht="14.25" customHeight="1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 ht="14.25" customHeight="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 ht="14.25" customHeight="1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 ht="14.25" customHeight="1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 ht="14.25" customHeight="1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 ht="14.25" customHeight="1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 ht="14.25" customHeight="1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 ht="14.25" customHeight="1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 ht="14.25" customHeight="1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 ht="14.25" customHeight="1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 ht="14.25" customHeight="1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 ht="14.25" customHeight="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 ht="14.25" customHeight="1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 ht="14.25" customHeight="1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 ht="14.25" customHeight="1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 ht="14.25" customHeight="1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 ht="14.25" customHeight="1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 ht="14.25" customHeight="1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 ht="14.25" customHeight="1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 ht="14.25" customHeight="1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 ht="14.25" customHeight="1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 ht="14.25" customHeight="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 ht="14.25" customHeight="1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 ht="14.25" customHeight="1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 ht="14.25" customHeight="1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 ht="14.25" customHeight="1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 ht="14.25" customHeight="1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 ht="14.25" customHeight="1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 ht="14.25" customHeight="1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 ht="14.25" customHeight="1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 ht="14.25" customHeight="1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 ht="14.25" customHeight="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 ht="14.25" customHeight="1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 ht="14.25" customHeight="1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 ht="14.25" customHeight="1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 ht="14.25" customHeight="1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 ht="14.25" customHeight="1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 ht="14.25" customHeight="1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 ht="14.25" customHeight="1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 ht="14.25" customHeight="1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 ht="14.25" customHeight="1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 ht="14.25" customHeight="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 ht="14.25" customHeight="1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 ht="14.25" customHeight="1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 ht="14.25" customHeight="1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 ht="14.25" customHeight="1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 ht="14.25" customHeight="1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 ht="14.25" customHeight="1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 ht="14.25" customHeight="1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 ht="14.25" customHeight="1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 ht="14.25" customHeight="1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 ht="14.25" customHeight="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 ht="14.25" customHeight="1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 ht="14.25" customHeight="1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 ht="14.25" customHeight="1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 ht="14.25" customHeight="1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 ht="14.25" customHeight="1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 ht="14.25" customHeight="1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 ht="14.25" customHeight="1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 ht="14.25" customHeight="1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 ht="14.25" customHeight="1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 ht="14.25" customHeight="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 ht="14.25" customHeight="1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 ht="14.25" customHeight="1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 ht="14.25" customHeight="1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 ht="14.25" customHeight="1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 ht="14.25" customHeight="1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 ht="14.25" customHeight="1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 ht="14.25" customHeight="1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 ht="14.25" customHeight="1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 ht="14.25" customHeight="1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 ht="14.25" customHeight="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 ht="14.25" customHeight="1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 ht="14.25" customHeight="1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 ht="14.25" customHeight="1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 ht="14.25" customHeight="1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 ht="14.25" customHeight="1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 ht="14.25" customHeight="1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 ht="14.25" customHeight="1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 ht="14.25" customHeight="1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 ht="14.25" customHeight="1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 ht="14.25" customHeight="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 ht="14.25" customHeight="1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 ht="14.25" customHeight="1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 ht="14.25" customHeight="1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 ht="14.25" customHeight="1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 ht="14.25" customHeight="1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 ht="14.25" customHeight="1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 ht="14.25" customHeight="1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 ht="14.25" customHeight="1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 ht="14.25" customHeight="1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 ht="14.25" customHeight="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 ht="14.25" customHeight="1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 ht="14.25" customHeight="1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 ht="14.25" customHeight="1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 ht="14.25" customHeight="1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 ht="14.25" customHeight="1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 ht="14.25" customHeight="1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 ht="14.25" customHeight="1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 ht="14.25" customHeight="1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 ht="14.25" customHeight="1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 ht="14.25" customHeight="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 ht="14.25" customHeight="1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 ht="14.25" customHeight="1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 ht="14.25" customHeight="1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 ht="14.25" customHeight="1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 ht="14.25" customHeight="1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 ht="14.25" customHeight="1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 ht="14.25" customHeight="1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 ht="14.25" customHeight="1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 ht="14.25" customHeight="1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 ht="14.25" customHeight="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 ht="14.25" customHeight="1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 ht="14.25" customHeight="1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 ht="14.25" customHeight="1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 ht="14.25" customHeight="1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 ht="14.25" customHeight="1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 ht="14.25" customHeight="1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 ht="14.25" customHeight="1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 ht="14.25" customHeight="1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 ht="14.25" customHeight="1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 ht="14.25" customHeight="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 ht="14.25" customHeight="1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 ht="14.25" customHeight="1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 ht="14.25" customHeight="1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 ht="14.25" customHeight="1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 ht="14.25" customHeight="1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 ht="14.25" customHeight="1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 ht="14.25" customHeight="1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 ht="14.25" customHeight="1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 ht="14.25" customHeight="1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 ht="14.25" customHeight="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 ht="14.25" customHeight="1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 ht="14.25" customHeight="1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 ht="14.25" customHeight="1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 ht="14.25" customHeight="1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 ht="14.25" customHeight="1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 ht="14.25" customHeight="1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 ht="14.25" customHeight="1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 ht="14.25" customHeight="1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 ht="14.25" customHeight="1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 ht="14.25" customHeight="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 ht="14.25" customHeight="1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 ht="14.25" customHeight="1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 ht="14.25" customHeight="1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 ht="14.25" customHeight="1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 ht="14.25" customHeight="1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 ht="14.25" customHeight="1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 ht="14.25" customHeight="1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 ht="14.25" customHeight="1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 ht="14.25" customHeight="1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 ht="14.25" customHeight="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 ht="14.25" customHeight="1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 ht="14.25" customHeight="1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 ht="14.25" customHeight="1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 ht="14.25" customHeight="1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 ht="14.25" customHeight="1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 ht="14.25" customHeight="1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 ht="14.25" customHeight="1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 ht="14.25" customHeight="1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 ht="14.25" customHeight="1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 ht="14.25" customHeight="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 ht="14.25" customHeight="1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 ht="14.25" customHeight="1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 ht="14.25" customHeight="1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 ht="14.25" customHeight="1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 ht="14.25" customHeight="1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 ht="14.25" customHeight="1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 ht="14.25" customHeight="1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 ht="14.25" customHeight="1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 ht="14.25" customHeight="1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5">
    <mergeCell ref="B2:L2"/>
    <mergeCell ref="B8:B9"/>
    <mergeCell ref="C8:L8"/>
    <mergeCell ref="B16:B17"/>
    <mergeCell ref="C16:L1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2022-06-03T12:58:07Z</dcterms:created>
  <dc:creator>Philippi Prietocarrizosa Ferrero DU &amp; Uría</dc:creator>
</cp:coreProperties>
</file>